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analclima-my.sharepoint.com/personal/colcx_canalclima_onmicrosoft_com/Documents/Compartida ColCX/09_Estándar COLCX/GUIAS/CC-PYP-DG-13 GUIA PARA GESTION RIESGOS DE NO PERMANENCIA/Version 2.0/Inglés/"/>
    </mc:Choice>
  </mc:AlternateContent>
  <xr:revisionPtr revIDLastSave="59" documentId="13_ncr:1_{CA5592BD-9650-4F15-B08B-B0FBCAFE5A40}" xr6:coauthVersionLast="47" xr6:coauthVersionMax="47" xr10:uidLastSave="{7EA3F958-F5E3-4DC3-A372-535A2AFD0690}"/>
  <bookViews>
    <workbookView xWindow="-108" yWindow="-108" windowWidth="23256" windowHeight="12456" activeTab="3" xr2:uid="{00000000-000D-0000-FFFF-FFFF00000000}"/>
  </bookViews>
  <sheets>
    <sheet name="Intro" sheetId="1" r:id="rId1"/>
    <sheet name="Rating" sheetId="12" r:id="rId2"/>
    <sheet name="Risk Assessment" sheetId="11" r:id="rId3"/>
    <sheet name="Risk Description" sheetId="1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10" l="1"/>
  <c r="A51" i="10"/>
  <c r="A52" i="10"/>
  <c r="A53" i="10"/>
  <c r="A43" i="10"/>
  <c r="A44" i="10"/>
  <c r="A45" i="10"/>
  <c r="A46" i="10"/>
  <c r="A47" i="10"/>
  <c r="A48" i="10"/>
  <c r="A34" i="10"/>
  <c r="A35" i="10"/>
  <c r="A36" i="10"/>
  <c r="A37" i="10"/>
  <c r="A38" i="10"/>
  <c r="A39" i="10"/>
  <c r="A40" i="10"/>
  <c r="A41" i="10"/>
  <c r="A25" i="10"/>
  <c r="A26" i="10"/>
  <c r="A27" i="10"/>
  <c r="A28" i="10"/>
  <c r="A29" i="10"/>
  <c r="A30" i="10"/>
  <c r="A31" i="10"/>
  <c r="A32" i="10"/>
  <c r="A19" i="10"/>
  <c r="A20" i="10"/>
  <c r="A21" i="10"/>
  <c r="A22" i="10"/>
  <c r="A23" i="10"/>
  <c r="A10" i="10"/>
  <c r="A11" i="10"/>
  <c r="A12" i="10"/>
  <c r="A13" i="10"/>
  <c r="A14" i="10"/>
  <c r="A15" i="10"/>
  <c r="A16" i="10"/>
  <c r="A17" i="10"/>
  <c r="A5" i="10"/>
  <c r="A6" i="10"/>
  <c r="A7" i="10"/>
  <c r="A8" i="10"/>
  <c r="C7" i="10" l="1"/>
  <c r="B5" i="10"/>
  <c r="C5" i="10"/>
  <c r="B6" i="10"/>
  <c r="C6" i="10"/>
  <c r="B7" i="10"/>
  <c r="B8" i="10"/>
  <c r="C8" i="10"/>
  <c r="A9" i="10"/>
  <c r="B9" i="10"/>
  <c r="C9" i="10"/>
  <c r="B10" i="10"/>
  <c r="C10" i="10"/>
  <c r="B11" i="10"/>
  <c r="C11" i="10"/>
  <c r="B12" i="10"/>
  <c r="C12" i="10"/>
  <c r="B13" i="10"/>
  <c r="C13" i="10"/>
  <c r="B14" i="10"/>
  <c r="C14" i="10"/>
  <c r="B15" i="10"/>
  <c r="C15" i="10"/>
  <c r="B16" i="10"/>
  <c r="C16" i="10"/>
  <c r="B17" i="10"/>
  <c r="C17" i="10"/>
  <c r="A18" i="10"/>
  <c r="B18" i="10"/>
  <c r="C18" i="10"/>
  <c r="B19" i="10"/>
  <c r="C19" i="10"/>
  <c r="B20" i="10"/>
  <c r="C20" i="10"/>
  <c r="B21" i="10"/>
  <c r="C21" i="10"/>
  <c r="B22" i="10"/>
  <c r="C22" i="10"/>
  <c r="B23" i="10"/>
  <c r="C23" i="10"/>
  <c r="A24" i="10"/>
  <c r="B24" i="10"/>
  <c r="C24" i="10"/>
  <c r="B25" i="10"/>
  <c r="C25" i="10"/>
  <c r="B26" i="10"/>
  <c r="C26" i="10"/>
  <c r="B27" i="10"/>
  <c r="C27" i="10"/>
  <c r="B28" i="10"/>
  <c r="C28" i="10"/>
  <c r="B29" i="10"/>
  <c r="C29" i="10"/>
  <c r="B30" i="10"/>
  <c r="C30" i="10"/>
  <c r="B31" i="10"/>
  <c r="C31" i="10"/>
  <c r="B32" i="10"/>
  <c r="C32" i="10"/>
  <c r="A33" i="10"/>
  <c r="B33" i="10"/>
  <c r="C33" i="10"/>
  <c r="B34" i="10"/>
  <c r="C34" i="10"/>
  <c r="B35" i="10"/>
  <c r="C35" i="10"/>
  <c r="B36" i="10"/>
  <c r="C36" i="10"/>
  <c r="B37" i="10"/>
  <c r="C37" i="10"/>
  <c r="B38" i="10"/>
  <c r="C38" i="10"/>
  <c r="B39" i="10"/>
  <c r="C39" i="10"/>
  <c r="B40" i="10"/>
  <c r="C40" i="10"/>
  <c r="B41" i="10"/>
  <c r="C41" i="10"/>
  <c r="A42" i="10"/>
  <c r="B42" i="10"/>
  <c r="C42" i="10"/>
  <c r="B43" i="10"/>
  <c r="C43" i="10"/>
  <c r="B44" i="10"/>
  <c r="C44" i="10"/>
  <c r="B45" i="10"/>
  <c r="C45" i="10"/>
  <c r="B46" i="10"/>
  <c r="C46" i="10"/>
  <c r="B47" i="10"/>
  <c r="C47" i="10"/>
  <c r="B48" i="10"/>
  <c r="C48" i="10"/>
  <c r="A49" i="10"/>
  <c r="B49" i="10"/>
  <c r="C49" i="10"/>
  <c r="B50" i="10"/>
  <c r="C50" i="10"/>
  <c r="B51" i="10"/>
  <c r="C51" i="10"/>
  <c r="B52" i="10"/>
  <c r="C52" i="10"/>
  <c r="B53" i="10"/>
  <c r="C53" i="10"/>
  <c r="B4" i="10"/>
  <c r="C4" i="10"/>
  <c r="A4" i="10"/>
  <c r="H44" i="11"/>
  <c r="I44" i="11" s="1"/>
  <c r="L61" i="11"/>
  <c r="H4" i="11"/>
  <c r="I4" i="11" s="1"/>
  <c r="H5" i="11"/>
  <c r="I5" i="11" s="1"/>
  <c r="H6" i="11"/>
  <c r="I6" i="11" s="1"/>
  <c r="H7" i="11"/>
  <c r="I7" i="11" s="1"/>
  <c r="H8" i="11"/>
  <c r="I8" i="11" s="1"/>
  <c r="H9" i="11"/>
  <c r="I9" i="11" s="1"/>
  <c r="H10" i="11"/>
  <c r="I10" i="11" s="1"/>
  <c r="H11" i="11"/>
  <c r="I11" i="11" s="1"/>
  <c r="H12" i="11"/>
  <c r="I12" i="11" s="1"/>
  <c r="H13" i="11"/>
  <c r="I13" i="11" s="1"/>
  <c r="H14" i="11"/>
  <c r="I14" i="11" s="1"/>
  <c r="H15" i="11"/>
  <c r="I15" i="11" s="1"/>
  <c r="H16" i="11"/>
  <c r="I16" i="11" s="1"/>
  <c r="H17" i="11"/>
  <c r="I17" i="11" s="1"/>
  <c r="H18" i="11"/>
  <c r="I18" i="11" s="1"/>
  <c r="H19" i="11"/>
  <c r="I19" i="11" s="1"/>
  <c r="H20" i="11"/>
  <c r="I20" i="11" s="1"/>
  <c r="H21" i="11"/>
  <c r="I21" i="11" s="1"/>
  <c r="H22" i="11"/>
  <c r="I22" i="11" s="1"/>
  <c r="H23" i="11"/>
  <c r="I23" i="11" s="1"/>
  <c r="H24" i="11"/>
  <c r="I24" i="11" s="1"/>
  <c r="H25" i="11"/>
  <c r="I25" i="11" s="1"/>
  <c r="H26" i="11"/>
  <c r="I26" i="11" s="1"/>
  <c r="H27" i="11"/>
  <c r="I27" i="11" s="1"/>
  <c r="H28" i="11"/>
  <c r="I28" i="11" s="1"/>
  <c r="H29" i="11"/>
  <c r="I29" i="11" s="1"/>
  <c r="H30" i="11"/>
  <c r="I30" i="11" s="1"/>
  <c r="H31" i="11"/>
  <c r="I31" i="11" s="1"/>
  <c r="H32" i="11"/>
  <c r="I32" i="11" s="1"/>
  <c r="H33" i="11"/>
  <c r="I33" i="11" s="1"/>
  <c r="H34" i="11"/>
  <c r="I34" i="11" s="1"/>
  <c r="H35" i="11"/>
  <c r="I35" i="11" s="1"/>
  <c r="H36" i="11"/>
  <c r="I36" i="11" s="1"/>
  <c r="H37" i="11"/>
  <c r="I37" i="11" s="1"/>
  <c r="H38" i="11"/>
  <c r="I38" i="11" s="1"/>
  <c r="H39" i="11"/>
  <c r="I39" i="11" s="1"/>
  <c r="H40" i="11"/>
  <c r="I40" i="11" s="1"/>
  <c r="H41" i="11"/>
  <c r="I41" i="11" s="1"/>
  <c r="H42" i="11"/>
  <c r="I42" i="11" s="1"/>
  <c r="H43" i="11"/>
  <c r="I43" i="11" s="1"/>
  <c r="H45" i="11"/>
  <c r="I45" i="11" s="1"/>
  <c r="H46" i="11"/>
  <c r="I46" i="11" s="1"/>
  <c r="H47" i="11"/>
  <c r="I47" i="11" s="1"/>
  <c r="H48" i="11"/>
  <c r="I48" i="11" s="1"/>
  <c r="H49" i="11"/>
  <c r="I49" i="11" s="1"/>
  <c r="H50" i="11"/>
  <c r="I50" i="11" s="1"/>
  <c r="H51" i="11"/>
  <c r="I51" i="11" s="1"/>
  <c r="H52" i="11"/>
  <c r="I52" i="11" s="1"/>
  <c r="H53" i="11"/>
  <c r="I53" i="11" s="1"/>
  <c r="H3" i="11"/>
  <c r="D58" i="11" l="1"/>
  <c r="D59" i="11"/>
  <c r="D57" i="11"/>
  <c r="D60" i="11"/>
  <c r="D56" i="11"/>
  <c r="K56" i="11" s="1"/>
  <c r="M56" i="11" s="1"/>
  <c r="K57" i="11" l="1"/>
  <c r="M57" i="11" s="1"/>
  <c r="K58" i="11"/>
  <c r="M58" i="11" s="1"/>
  <c r="K59" i="11"/>
  <c r="M59" i="11" s="1"/>
  <c r="K60" i="11"/>
  <c r="M60" i="11" s="1"/>
  <c r="M61" i="11" l="1"/>
  <c r="D61" i="11" s="1"/>
  <c r="M62" i="11" l="1"/>
</calcChain>
</file>

<file path=xl/sharedStrings.xml><?xml version="1.0" encoding="utf-8"?>
<sst xmlns="http://schemas.openxmlformats.org/spreadsheetml/2006/main" count="250" uniqueCount="148">
  <si>
    <t>Social</t>
  </si>
  <si>
    <t>Legal</t>
  </si>
  <si>
    <t>Dimensión</t>
  </si>
  <si>
    <t>Subdimensión</t>
  </si>
  <si>
    <t>Columna1</t>
  </si>
  <si>
    <t>Rango</t>
  </si>
  <si>
    <t xml:space="preserve">Media </t>
  </si>
  <si>
    <t>Descripción</t>
  </si>
  <si>
    <t>CC-PYO-42 Non-Permanence Risk Assessment Tool</t>
  </si>
  <si>
    <r>
      <t xml:space="preserve">Non-permanence risk is the probability of loss of captured or reduced carbon, affecting its continued existence within a specific time period. The manifestation of such losses may result in carbon emissions, thereby constituting a reversal. This tool enables the project developer to identify, assess, and manage non-permanence risks within their initiative.
This tool complements the </t>
    </r>
    <r>
      <rPr>
        <i/>
        <sz val="10"/>
        <color theme="1"/>
        <rFont val="Montserrat"/>
      </rPr>
      <t xml:space="preserve">Guide for the management of reversal risks, non-permanence risks and uncertainty. </t>
    </r>
    <r>
      <rPr>
        <sz val="10"/>
        <color theme="1"/>
        <rFont val="Montserrat"/>
      </rPr>
      <t>Accordingly, the proponent must follow the guidelines set forth therein and apply this tool for the assessment and rating of identified risks.</t>
    </r>
  </si>
  <si>
    <t>The tool consists of a qualitative–quantitative assessment of risks associated with mitigation initiatives based on vulnerability. This assessment assigns the overall project risk level and determines the non-permanence reserve for the verified period. Its second component includes the justification of the risk, its potential core effect, the determination of mitigation measures, and commitments based on the proponent’s own capacities to minimize such risks over time.
The proponent must analyze the following dimensions,:
a) Political
b) Economic
c) Social
d) Technical – Technological
e) Ecological – Environmental
f) Legal
g) Climate Change
Once these dimensions have been identified and analyzed, a description must be prepared of the associated risks and the project’s level of vulnerability, including its activities in relation to those risks. This analysis is based on vulnerability as a characteristic that can be managed by the proponent to reduce exposure, decrease sensitivity, or increase adaptive capacity.</t>
  </si>
  <si>
    <t>CC-PYO-F-42 Version 1.0
December 26, 2025</t>
  </si>
  <si>
    <t>Probability of Occurrence</t>
  </si>
  <si>
    <t>Category</t>
  </si>
  <si>
    <t>Description</t>
  </si>
  <si>
    <t>Score</t>
  </si>
  <si>
    <t xml:space="preserve">Category </t>
  </si>
  <si>
    <t>Very Low</t>
  </si>
  <si>
    <t>Low</t>
  </si>
  <si>
    <t>Medium</t>
  </si>
  <si>
    <t>High</t>
  </si>
  <si>
    <t>Very High</t>
  </si>
  <si>
    <t>Unlikely</t>
  </si>
  <si>
    <t>Occasional</t>
  </si>
  <si>
    <t>May occur frequently</t>
  </si>
  <si>
    <t>Likely to occur soon or has already occurred</t>
  </si>
  <si>
    <t>Does not exist within the project area</t>
  </si>
  <si>
    <t>Minimal presence of the risk</t>
  </si>
  <si>
    <t>Moderately exposed</t>
  </si>
  <si>
    <t>Recurrently exposed to this situation</t>
  </si>
  <si>
    <t>Fully exposed – Coexists with the situation</t>
  </si>
  <si>
    <t>Exposure</t>
  </si>
  <si>
    <t>Sensitivity</t>
  </si>
  <si>
    <t>No alterations occur or they are minimal upon the emergence of the threat</t>
  </si>
  <si>
    <t>Alterations do not affect the project or its surroundings</t>
  </si>
  <si>
    <t>Some alterations affect the project but are manageable</t>
  </si>
  <si>
    <t>Alterations affect the project and are difficult to manage</t>
  </si>
  <si>
    <t>Severe alterations that compromise the project, with no possibility of management</t>
  </si>
  <si>
    <t>Adaptive Capacity</t>
  </si>
  <si>
    <t>Impossible to adapt to the threat</t>
  </si>
  <si>
    <t>Requires very significant efforts to approach adaptation</t>
  </si>
  <si>
    <t>Requires changes, but adaptation is possible</t>
  </si>
  <si>
    <t>Can respond with some minimal efforts</t>
  </si>
  <si>
    <t>Full adaptation; able to respond without constraints</t>
  </si>
  <si>
    <t>Results</t>
  </si>
  <si>
    <t>Critical Risk</t>
  </si>
  <si>
    <t>High Risk</t>
  </si>
  <si>
    <t>Moderate Risk</t>
  </si>
  <si>
    <t>Low Risk</t>
  </si>
  <si>
    <t>Very Low Risk</t>
  </si>
  <si>
    <t>Non-Permanence Reserve</t>
  </si>
  <si>
    <t>Risk Assessment</t>
  </si>
  <si>
    <t>Risk</t>
  </si>
  <si>
    <t>Dimension</t>
  </si>
  <si>
    <t>Subdimension</t>
  </si>
  <si>
    <t>Refers to the dimensions required for vulnerability and risk assessment</t>
  </si>
  <si>
    <t>Specific categories of analysis within each dimension</t>
  </si>
  <si>
    <t>Description of the potential factor generating damage or effects</t>
  </si>
  <si>
    <t>Capacity of the threat configuring the risk to materialize depending on the context</t>
  </si>
  <si>
    <t>Degree to which a system is present in the area where a threat may arise affecting its integrity</t>
  </si>
  <si>
    <t>Magnitude of the effects generated in a system upon manifestation of a threat</t>
  </si>
  <si>
    <t>Ability of a system to respond to adverse events that may cause potential damage</t>
  </si>
  <si>
    <t>Risk rating based on project vulnerability</t>
  </si>
  <si>
    <t>Political</t>
  </si>
  <si>
    <t>Economic</t>
  </si>
  <si>
    <t>Technical – Technological</t>
  </si>
  <si>
    <t>Ecological</t>
  </si>
  <si>
    <t>Climate Change</t>
  </si>
  <si>
    <t>Climatic Variables</t>
  </si>
  <si>
    <t>Administrative</t>
  </si>
  <si>
    <t>Institutional</t>
  </si>
  <si>
    <t>Market</t>
  </si>
  <si>
    <t>Financing</t>
  </si>
  <si>
    <t>Income and Costs</t>
  </si>
  <si>
    <t>Conflicts</t>
  </si>
  <si>
    <t>Safeguards</t>
  </si>
  <si>
    <t>Mobilization</t>
  </si>
  <si>
    <t>Armed Conflict</t>
  </si>
  <si>
    <t>Technical Capacity</t>
  </si>
  <si>
    <t>Access to Technology</t>
  </si>
  <si>
    <t>Information Management</t>
  </si>
  <si>
    <t>Ecological Integrity</t>
  </si>
  <si>
    <t>Ecosystem Degradation</t>
  </si>
  <si>
    <t>Resource Use</t>
  </si>
  <si>
    <t>Land Tenure</t>
  </si>
  <si>
    <t>Delimitation</t>
  </si>
  <si>
    <t>Occupation</t>
  </si>
  <si>
    <t>The project faces severe impacts (cancellation or suspension) due to administrative instability related to carbon markets in the host country</t>
  </si>
  <si>
    <t>Project activities are not aligned with the host country’s National Development Plan</t>
  </si>
  <si>
    <t>Project activities are consistent with the host country’s latest Nationally Determined Contribution (NDC)</t>
  </si>
  <si>
    <t>The project is exposed to changes in carbon project registration, verification, and control mechanisms in the host country</t>
  </si>
  <si>
    <t>Elimination of international, national, or regional cooperation mechanisms involved in project implementation</t>
  </si>
  <si>
    <t>The project’s permanence is reduced due to changes in supply and demand dynamics in the national carbon market</t>
  </si>
  <si>
    <t>Barriers to commercialization of carbon credits in international markets</t>
  </si>
  <si>
    <t>The project loses permanence due to a decrease in the value of tradable carbon credits</t>
  </si>
  <si>
    <t>Exclusive dependence on revenues from carbon credit sales</t>
  </si>
  <si>
    <t>Absence of investors to sustain the project over the defined time horizon</t>
  </si>
  <si>
    <t>Insufficient capital to sustain monitoring and implementation activities</t>
  </si>
  <si>
    <t>Increase in verification and certification costs</t>
  </si>
  <si>
    <t>Increase in project implementation costs</t>
  </si>
  <si>
    <t>Revenues based on foreign currency projections subject to regional economic fluctuations</t>
  </si>
  <si>
    <t>Non-compliance with commitments among direct participants in the mitigation initiative</t>
  </si>
  <si>
    <t>Existence of conflicts between local communities and/or project stakeholders</t>
  </si>
  <si>
    <t>Impacts on local governance structures identified before and during project implementation</t>
  </si>
  <si>
    <t>Alteration of traditions and culture of participating populations</t>
  </si>
  <si>
    <t>The project fosters changes in population dynamics due to migration processes (emigration or immigration)</t>
  </si>
  <si>
    <t>The project and its permanence are affected by the presence of illegal armed groups in the region</t>
  </si>
  <si>
    <t>Difficulties in the design and implementation of MRV systems</t>
  </si>
  <si>
    <t>Methodological updates impact project permanence</t>
  </si>
  <si>
    <t>Limited technical capacity to implement methodologies or tools developed under the standard</t>
  </si>
  <si>
    <t>Outdated equipment or inputs for data collection (technological obsolescence)</t>
  </si>
  <si>
    <t>Exclusive dependence on specific equipment and/or suppliers</t>
  </si>
  <si>
    <t>Difficulty accessing and/or updating cutting-edge technologies for monitoring and implementation</t>
  </si>
  <si>
    <t>Project suceptible to errors in control systems and carbon stock estimation</t>
  </si>
  <si>
    <t>Loss of information due to limited digital or physical traceability</t>
  </si>
  <si>
    <t>Proliferation of invasive species within or near the project area</t>
  </si>
  <si>
    <t>Emergence of pests and/or diseases</t>
  </si>
  <si>
    <t>The project requires direct ot indirect changes in natural ecosystem dynamics (alteration of cycles, natural associations, etc.)</t>
  </si>
  <si>
    <t>Ecosystem degradation associated with biodiversity loss due to direct or indirect project activities</t>
  </si>
  <si>
    <t>Habitat or ecosystem fragmentation directly or indirectly associated with the project</t>
  </si>
  <si>
    <t>Displacement of faunal and/or floral groups due to project implementation</t>
  </si>
  <si>
    <t>Overexploitation of resources for project establishment and operation (water, fauna, forest, etc.)</t>
  </si>
  <si>
    <t>Increased pressure in leakage areas, buffer zones, or adjacent areas</t>
  </si>
  <si>
    <t>Indirect contamination of natural areas due to agrochemical use</t>
  </si>
  <si>
    <t>Land tenure disputes in project areas</t>
  </si>
  <si>
    <t>Ongoing litigation over land ownership affecting project continuity</t>
  </si>
  <si>
    <t>Illegal activities are taking place on the land used or to be used in the project, and this land is involved in legal proceedings that affect its development.</t>
  </si>
  <si>
    <t>Overlap of project areas with collective territories or areas with another category of protection that makes their development or continuity incompatible.</t>
  </si>
  <si>
    <t>Lack of clear boundary demarcation of properties and project areas</t>
  </si>
  <si>
    <t>Illegal occupation of project lands</t>
  </si>
  <si>
    <t>Landowners lack effective control over properties</t>
  </si>
  <si>
    <t>Losses caused by forest fires</t>
  </si>
  <si>
    <t>Changes in rainfall seasonality or drought periods</t>
  </si>
  <si>
    <t>Losses caused by flooding</t>
  </si>
  <si>
    <t>Losses caused by desertification</t>
  </si>
  <si>
    <t>Justification</t>
  </si>
  <si>
    <t>Effect</t>
  </si>
  <si>
    <t>Type of Measure</t>
  </si>
  <si>
    <t>Measure</t>
  </si>
  <si>
    <t>Specific categories of analysis within the dimensions</t>
  </si>
  <si>
    <t>Justification of the identified risk, considering its extent and temporal scope. Indicate the sources used</t>
  </si>
  <si>
    <t>Expected adverse outcome resulting from the manifestation of the described risk</t>
  </si>
  <si>
    <t>Type of action undertaken by the proponent to manage the risk and its core effect</t>
  </si>
  <si>
    <t>Description of the measure designed by the proponent to manage the risk and its core effect</t>
  </si>
  <si>
    <t>The objective of the guidance and this tool is to guide the project proponent in determining the non-permanence buffer of their mitigation initiative and associated uncertainty, through the following actions:
a) Describe the risks associated with mitigation projects in the forestry, reforestation, natural forest, and agricultural sectors.
b) Quantify the project-level impact generated for each identified risk, referred to as the non-permanence reserve.
c) Identify actions for mitigating the identified risks.</t>
  </si>
  <si>
    <t>Possible, but rare</t>
  </si>
  <si>
    <t>Use of default, incomplete, or uncertain information</t>
  </si>
  <si>
    <t>Emergence of erosion dynamics (fluvial, wind, or mechanical) causing biotic or economic losses (biotic or economic) in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</si>
</sst>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0" x14ac:knownFonts="1">
    <font>
      <sz val="11"/>
      <color theme="1"/>
      <name val="Calibri"/>
      <family val="2"/>
      <scheme val="minor"/>
    </font>
    <font>
      <b/>
      <sz val="14"/>
      <color theme="0"/>
      <name val="Montserrat"/>
    </font>
    <font>
      <i/>
      <sz val="10"/>
      <color theme="1"/>
      <name val="Montserrat"/>
    </font>
    <font>
      <sz val="10"/>
      <color theme="1"/>
      <name val="Montserrat"/>
    </font>
    <font>
      <b/>
      <sz val="11"/>
      <color rgb="FFFFFFFF"/>
      <name val="Montserrat"/>
    </font>
    <font>
      <sz val="11"/>
      <color theme="1"/>
      <name val="Calibri"/>
      <family val="2"/>
      <scheme val="minor"/>
    </font>
    <font>
      <b/>
      <sz val="11"/>
      <color theme="1"/>
      <name val="Calibri"/>
      <family val="2"/>
      <scheme val="minor"/>
    </font>
    <font>
      <b/>
      <sz val="11"/>
      <color theme="0"/>
      <name val="Montserrat"/>
    </font>
    <font>
      <sz val="11"/>
      <color theme="1"/>
      <name val="Montserrat"/>
    </font>
    <font>
      <b/>
      <sz val="12"/>
      <color rgb="FFFFFFFF"/>
      <name val="Montserrat"/>
    </font>
    <font>
      <b/>
      <sz val="14"/>
      <name val="Montserrat"/>
    </font>
    <font>
      <sz val="14"/>
      <name val="Montserrat"/>
    </font>
    <font>
      <b/>
      <u/>
      <sz val="14"/>
      <name val="Montserrat"/>
    </font>
    <font>
      <i/>
      <sz val="12"/>
      <color theme="0" tint="-0.499984740745262"/>
      <name val="Calibri"/>
      <family val="2"/>
      <scheme val="minor"/>
    </font>
    <font>
      <sz val="12"/>
      <name val="Montserrat"/>
    </font>
    <font>
      <sz val="12"/>
      <color theme="1"/>
      <name val="Montserrat"/>
    </font>
    <font>
      <i/>
      <sz val="12"/>
      <color theme="1" tint="0.34998626667073579"/>
      <name val="Calibri"/>
      <family val="2"/>
      <scheme val="minor"/>
    </font>
    <font>
      <b/>
      <sz val="12"/>
      <name val="Montserrat"/>
    </font>
    <font>
      <sz val="12"/>
      <color theme="1"/>
      <name val="Calibri"/>
      <family val="2"/>
      <scheme val="minor"/>
    </font>
    <font>
      <b/>
      <sz val="16"/>
      <color rgb="FFFFFFFF"/>
      <name val="Montserrat"/>
    </font>
  </fonts>
  <fills count="7">
    <fill>
      <patternFill patternType="none"/>
    </fill>
    <fill>
      <patternFill patternType="gray125"/>
    </fill>
    <fill>
      <patternFill patternType="solid">
        <fgColor theme="0" tint="-0.499984740745262"/>
        <bgColor indexed="64"/>
      </patternFill>
    </fill>
    <fill>
      <patternFill patternType="solid">
        <fgColor rgb="FF0067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s>
  <borders count="11">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style="thin">
        <color theme="0" tint="-4.9989318521683403E-2"/>
      </right>
      <top style="thin">
        <color theme="0" tint="-4.9989318521683403E-2"/>
      </top>
      <bottom/>
      <diagonal/>
    </border>
    <border>
      <left/>
      <right style="thin">
        <color theme="0" tint="-4.9989318521683403E-2"/>
      </right>
      <top/>
      <bottom/>
      <diagonal/>
    </border>
    <border>
      <left/>
      <right/>
      <top/>
      <bottom style="thin">
        <color theme="0" tint="-4.9989318521683403E-2"/>
      </bottom>
      <diagonal/>
    </border>
    <border>
      <left style="thin">
        <color rgb="FFF2F2F2"/>
      </left>
      <right style="thin">
        <color theme="0" tint="-4.9989318521683403E-2"/>
      </right>
      <top style="thin">
        <color theme="0" tint="-4.9989318521683403E-2"/>
      </top>
      <bottom style="thin">
        <color theme="0" tint="-4.9989318521683403E-2"/>
      </bottom>
      <diagonal/>
    </border>
  </borders>
  <cellStyleXfs count="2">
    <xf numFmtId="0" fontId="0" fillId="0" borderId="0"/>
    <xf numFmtId="9" fontId="5" fillId="0" borderId="0" applyFont="0" applyFill="0" applyBorder="0" applyAlignment="0" applyProtection="0"/>
  </cellStyleXfs>
  <cellXfs count="55">
    <xf numFmtId="0" fontId="0" fillId="0" borderId="0" xfId="0"/>
    <xf numFmtId="0" fontId="0" fillId="2" borderId="0" xfId="0" applyFill="1"/>
    <xf numFmtId="0" fontId="0" fillId="2" borderId="0" xfId="0" applyFill="1" applyAlignment="1">
      <alignment vertical="center" wrapText="1"/>
    </xf>
    <xf numFmtId="0" fontId="0" fillId="2" borderId="0" xfId="0" applyFill="1" applyAlignment="1">
      <alignment horizontal="center"/>
    </xf>
    <xf numFmtId="0" fontId="0" fillId="2" borderId="0" xfId="1" applyNumberFormat="1" applyFont="1" applyFill="1"/>
    <xf numFmtId="10" fontId="0" fillId="2" borderId="0" xfId="0" applyNumberFormat="1" applyFill="1"/>
    <xf numFmtId="164" fontId="0" fillId="2" borderId="0" xfId="0" applyNumberFormat="1" applyFill="1"/>
    <xf numFmtId="164" fontId="6" fillId="2" borderId="0" xfId="0" applyNumberFormat="1" applyFont="1" applyFill="1" applyAlignment="1">
      <alignment vertical="center"/>
    </xf>
    <xf numFmtId="0" fontId="0" fillId="6" borderId="0" xfId="0" applyFill="1"/>
    <xf numFmtId="0" fontId="7"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165" fontId="0" fillId="2" borderId="0" xfId="1" applyNumberFormat="1" applyFont="1" applyFill="1"/>
    <xf numFmtId="0" fontId="15" fillId="4" borderId="1" xfId="0" applyFont="1" applyFill="1" applyBorder="1" applyAlignment="1" applyProtection="1">
      <alignment horizontal="center" vertical="center" wrapText="1"/>
      <protection locked="0"/>
    </xf>
    <xf numFmtId="0" fontId="15" fillId="4" borderId="2" xfId="0" applyFont="1" applyFill="1" applyBorder="1" applyAlignment="1" applyProtection="1">
      <alignment horizontal="center" vertical="center" wrapText="1"/>
      <protection locked="0"/>
    </xf>
    <xf numFmtId="0" fontId="15" fillId="5" borderId="1" xfId="0" applyFont="1" applyFill="1" applyBorder="1" applyAlignment="1" applyProtection="1">
      <alignment horizontal="center" vertical="center" wrapText="1"/>
      <protection locked="0"/>
    </xf>
    <xf numFmtId="0" fontId="15" fillId="5" borderId="2" xfId="0" applyFont="1" applyFill="1" applyBorder="1" applyAlignment="1" applyProtection="1">
      <alignment horizontal="center" vertical="center" wrapText="1"/>
      <protection locked="0"/>
    </xf>
    <xf numFmtId="165" fontId="12" fillId="4" borderId="1" xfId="1" applyNumberFormat="1" applyFont="1" applyFill="1" applyBorder="1" applyAlignment="1" applyProtection="1">
      <alignment horizontal="center" vertical="center" wrapText="1"/>
    </xf>
    <xf numFmtId="0" fontId="18" fillId="6" borderId="0" xfId="0" applyFont="1" applyFill="1"/>
    <xf numFmtId="0" fontId="18" fillId="0" borderId="0" xfId="0" applyFont="1"/>
    <xf numFmtId="0" fontId="15" fillId="5" borderId="0" xfId="0" applyFont="1" applyFill="1" applyAlignment="1" applyProtection="1">
      <alignment horizontal="center" vertical="center" wrapText="1"/>
      <protection locked="0"/>
    </xf>
    <xf numFmtId="0" fontId="1" fillId="3" borderId="0" xfId="0" applyFont="1" applyFill="1" applyAlignment="1">
      <alignmen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1"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3" fillId="5"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5" borderId="10"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0" fontId="16" fillId="5" borderId="2" xfId="0" applyFont="1" applyFill="1" applyBorder="1" applyAlignment="1" applyProtection="1">
      <alignment horizontal="center" vertical="center" wrapText="1"/>
    </xf>
    <xf numFmtId="0" fontId="14" fillId="4" borderId="1" xfId="0" applyFont="1" applyFill="1" applyBorder="1" applyAlignment="1" applyProtection="1">
      <alignment horizontal="center" vertical="center" wrapText="1"/>
    </xf>
    <xf numFmtId="0" fontId="14" fillId="5" borderId="3" xfId="0"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wrapText="1"/>
    </xf>
    <xf numFmtId="0" fontId="14" fillId="4" borderId="3" xfId="0" applyFont="1" applyFill="1" applyBorder="1" applyAlignment="1" applyProtection="1">
      <alignment horizontal="center" vertical="center" wrapText="1"/>
    </xf>
    <xf numFmtId="0" fontId="17" fillId="4" borderId="10" xfId="0" applyFont="1" applyFill="1" applyBorder="1" applyAlignment="1" applyProtection="1">
      <alignment horizontal="center" vertical="center" wrapText="1"/>
    </xf>
    <xf numFmtId="0" fontId="17" fillId="5" borderId="10" xfId="0" applyFont="1" applyFill="1" applyBorder="1" applyAlignment="1" applyProtection="1">
      <alignment horizontal="center" vertical="center" wrapText="1"/>
    </xf>
    <xf numFmtId="0" fontId="19" fillId="3" borderId="0" xfId="0" applyFont="1" applyFill="1" applyAlignment="1" applyProtection="1">
      <alignment horizontal="center" vertical="center" wrapText="1"/>
    </xf>
    <xf numFmtId="0" fontId="19" fillId="3" borderId="8"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xf>
    <xf numFmtId="0" fontId="9" fillId="3" borderId="6" xfId="0" applyFont="1" applyFill="1" applyBorder="1" applyAlignment="1" applyProtection="1">
      <alignment horizontal="center" vertical="center" wrapText="1"/>
    </xf>
    <xf numFmtId="0" fontId="16" fillId="5" borderId="3" xfId="0" applyFont="1" applyFill="1" applyBorder="1" applyAlignment="1" applyProtection="1">
      <alignment horizontal="center" vertical="center" wrapText="1"/>
    </xf>
    <xf numFmtId="0" fontId="17" fillId="4" borderId="3" xfId="0" applyFont="1" applyFill="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4" borderId="7" xfId="0" applyFont="1" applyFill="1" applyBorder="1" applyAlignment="1" applyProtection="1">
      <alignment horizontal="center" vertical="center" wrapText="1"/>
    </xf>
    <xf numFmtId="0" fontId="15" fillId="4" borderId="2" xfId="0" applyFont="1" applyFill="1" applyBorder="1" applyAlignment="1" applyProtection="1">
      <alignment horizontal="center" vertical="center" wrapText="1"/>
    </xf>
    <xf numFmtId="0" fontId="15" fillId="5" borderId="2"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0" fillId="5"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cellXfs>
  <cellStyles count="2">
    <cellStyle name="Normal" xfId="0" builtinId="0"/>
    <cellStyle name="Porcentaje" xfId="1" builtinId="5"/>
  </cellStyles>
  <dxfs count="34">
    <dxf>
      <font>
        <b val="0"/>
        <i val="0"/>
        <strike val="0"/>
        <condense val="0"/>
        <extend val="0"/>
        <outline val="0"/>
        <shadow val="0"/>
        <u val="none"/>
        <vertAlign val="baseline"/>
        <sz val="12"/>
        <color auto="1"/>
        <name val="Calibri"/>
        <family val="2"/>
        <scheme val="none"/>
      </font>
      <fill>
        <patternFill patternType="solid">
          <fgColor rgb="FF000000"/>
          <bgColor rgb="FFE2EFDA"/>
        </patternFill>
      </fill>
      <protection locked="0" hidden="0"/>
    </dxf>
    <dxf>
      <font>
        <b val="0"/>
        <i val="0"/>
        <strike val="0"/>
        <condense val="0"/>
        <extend val="0"/>
        <outline val="0"/>
        <shadow val="0"/>
        <u val="none"/>
        <vertAlign val="baseline"/>
        <sz val="12"/>
        <color auto="1"/>
        <name val="Montserrat"/>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theme="0" tint="-4.9989318521683403E-2"/>
        </left>
        <right/>
        <top style="thin">
          <color theme="0" tint="-4.9989318521683403E-2"/>
        </top>
        <bottom style="thin">
          <color theme="0" tint="-4.9989318521683403E-2"/>
        </bottom>
      </border>
      <protection locked="0" hidden="0"/>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theme="0" tint="-4.9989318521683403E-2"/>
        </left>
        <right/>
        <top style="thin">
          <color theme="0" tint="-4.9989318521683403E-2"/>
        </top>
        <bottom style="thin">
          <color theme="0" tint="-4.9989318521683403E-2"/>
        </bottom>
      </border>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9" tint="0.79998168889431442"/>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border>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9" tint="0.79998168889431442"/>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border>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9" tint="0.79998168889431442"/>
        </patternFill>
      </fill>
      <border diagonalUp="0" diagonalDown="0">
        <left style="thin">
          <color theme="0" tint="-4.9989318521683403E-2"/>
        </left>
        <right style="thin">
          <color theme="0" tint="-4.9989318521683403E-2"/>
        </right>
        <top style="thin">
          <color theme="0" tint="-4.9989318521683403E-2"/>
        </top>
        <bottom style="thin">
          <color theme="0" tint="-4.9989318521683403E-2"/>
        </bottom>
      </border>
      <protection locked="0" hidden="0"/>
    </dxf>
    <dxf>
      <font>
        <b val="0"/>
        <i val="0"/>
        <strike val="0"/>
        <condense val="0"/>
        <extend val="0"/>
        <outline val="0"/>
        <shadow val="0"/>
        <u val="none"/>
        <vertAlign val="baseline"/>
        <sz val="12"/>
        <color auto="1"/>
        <name val="Montserrat"/>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protection locked="0" hidden="0"/>
    </dxf>
    <dxf>
      <font>
        <b val="0"/>
        <i val="0"/>
        <strike val="0"/>
        <condense val="0"/>
        <extend val="0"/>
        <outline val="0"/>
        <shadow val="0"/>
        <u val="none"/>
        <vertAlign val="baseline"/>
        <sz val="12"/>
        <color auto="1"/>
        <name val="Montserrat"/>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protection locked="0" hidden="0"/>
    </dxf>
    <dxf>
      <font>
        <b val="0"/>
        <i val="0"/>
        <strike val="0"/>
        <condense val="0"/>
        <extend val="0"/>
        <outline val="0"/>
        <shadow val="0"/>
        <u val="none"/>
        <vertAlign val="baseline"/>
        <sz val="12"/>
        <color auto="1"/>
        <name val="Montserrat"/>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protection locked="0" hidden="0"/>
    </dxf>
    <dxf>
      <font>
        <b val="0"/>
        <i val="0"/>
        <strike val="0"/>
        <condense val="0"/>
        <extend val="0"/>
        <outline val="0"/>
        <shadow val="0"/>
        <u val="none"/>
        <vertAlign val="baseline"/>
        <sz val="12"/>
        <color auto="1"/>
        <name val="Montserrat"/>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right style="thin">
          <color theme="0" tint="-4.9989318521683403E-2"/>
        </right>
        <top style="thin">
          <color theme="0" tint="-4.9989318521683403E-2"/>
        </top>
        <bottom style="thin">
          <color theme="0" tint="-4.9989318521683403E-2"/>
        </bottom>
      </border>
      <protection locked="0" hidden="0"/>
    </dxf>
    <dxf>
      <font>
        <b val="0"/>
        <i val="0"/>
        <strike val="0"/>
        <condense val="0"/>
        <extend val="0"/>
        <outline val="0"/>
        <shadow val="0"/>
        <u val="none"/>
        <vertAlign val="baseline"/>
        <sz val="10"/>
        <color auto="1"/>
        <name val="Montserrat"/>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theme="0" tint="-4.9989318521683403E-2"/>
        </left>
        <right/>
        <top style="thin">
          <color theme="0" tint="-4.9989318521683403E-2"/>
        </top>
        <bottom/>
      </border>
    </dxf>
    <dxf>
      <font>
        <b val="0"/>
        <i val="0"/>
        <strike val="0"/>
        <condense val="0"/>
        <extend val="0"/>
        <outline val="0"/>
        <shadow val="0"/>
        <u val="none"/>
        <vertAlign val="baseline"/>
        <sz val="10"/>
        <color auto="1"/>
        <name val="Calibri"/>
        <family val="2"/>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theme="0" tint="-4.9989318521683403E-2"/>
        </left>
        <right/>
        <top style="thin">
          <color theme="0" tint="-4.9989318521683403E-2"/>
        </top>
        <bottom/>
      </border>
    </dxf>
    <dxf>
      <font>
        <b val="0"/>
        <i val="0"/>
        <strike val="0"/>
        <condense val="0"/>
        <extend val="0"/>
        <outline val="0"/>
        <shadow val="0"/>
        <u val="none"/>
        <vertAlign val="baseline"/>
        <sz val="10"/>
        <color auto="1"/>
        <name val="Calibri"/>
        <family val="2"/>
        <scheme val="minor"/>
      </font>
      <fill>
        <patternFill patternType="solid">
          <fgColor indexed="64"/>
          <bgColor theme="9" tint="0.79998168889431442"/>
        </patternFill>
      </fill>
      <border diagonalUp="0" diagonalDown="0" outline="0">
        <left style="thin">
          <color theme="0" tint="-4.9989318521683403E-2"/>
        </left>
        <right style="thin">
          <color theme="0" tint="-4.9989318521683403E-2"/>
        </right>
        <top style="thin">
          <color theme="0" tint="-4.9989318521683403E-2"/>
        </top>
        <bottom/>
      </border>
    </dxf>
    <dxf>
      <font>
        <b val="0"/>
        <i val="0"/>
        <strike val="0"/>
        <condense val="0"/>
        <extend val="0"/>
        <outline val="0"/>
        <shadow val="0"/>
        <u val="none"/>
        <vertAlign val="baseline"/>
        <sz val="10"/>
        <color auto="1"/>
        <name val="Calibri"/>
        <family val="2"/>
        <scheme val="minor"/>
      </font>
      <fill>
        <patternFill patternType="solid">
          <fgColor indexed="64"/>
          <bgColor theme="9" tint="0.79998168889431442"/>
        </patternFill>
      </fill>
      <border diagonalUp="0" diagonalDown="0" outline="0">
        <left style="thin">
          <color theme="0" tint="-4.9989318521683403E-2"/>
        </left>
        <right style="thin">
          <color theme="0" tint="-4.9989318521683403E-2"/>
        </right>
        <top style="thin">
          <color theme="0" tint="-4.9989318521683403E-2"/>
        </top>
        <bottom/>
      </border>
    </dxf>
    <dxf>
      <font>
        <b val="0"/>
        <i val="0"/>
        <strike val="0"/>
        <condense val="0"/>
        <extend val="0"/>
        <outline val="0"/>
        <shadow val="0"/>
        <u val="none"/>
        <vertAlign val="baseline"/>
        <sz val="10"/>
        <color auto="1"/>
        <name val="Calibri"/>
        <family val="2"/>
        <scheme val="minor"/>
      </font>
      <fill>
        <patternFill patternType="solid">
          <fgColor indexed="64"/>
          <bgColor theme="9" tint="0.79998168889431442"/>
        </patternFill>
      </fill>
      <border diagonalUp="0" diagonalDown="0" outline="0">
        <left style="thin">
          <color theme="0" tint="-4.9989318521683403E-2"/>
        </left>
        <right style="thin">
          <color theme="0" tint="-4.9989318521683403E-2"/>
        </right>
        <top style="thin">
          <color theme="0" tint="-4.9989318521683403E-2"/>
        </top>
        <bottom/>
      </border>
    </dxf>
    <dxf>
      <font>
        <b val="0"/>
        <i val="0"/>
        <strike val="0"/>
        <condense val="0"/>
        <extend val="0"/>
        <outline val="0"/>
        <shadow val="0"/>
        <u val="none"/>
        <vertAlign val="baseline"/>
        <sz val="10"/>
        <color auto="1"/>
        <name val="Montserrat"/>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theme="0" tint="-4.9989318521683403E-2"/>
        </left>
        <right style="thin">
          <color theme="0" tint="-4.9989318521683403E-2"/>
        </right>
        <top style="thin">
          <color theme="0" tint="-4.9989318521683403E-2"/>
        </top>
        <bottom/>
      </border>
    </dxf>
    <dxf>
      <font>
        <b val="0"/>
        <i val="0"/>
        <strike val="0"/>
        <condense val="0"/>
        <extend val="0"/>
        <outline val="0"/>
        <shadow val="0"/>
        <u val="none"/>
        <vertAlign val="baseline"/>
        <sz val="10"/>
        <color auto="1"/>
        <name val="Montserrat"/>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theme="0" tint="-4.9989318521683403E-2"/>
        </left>
        <right style="thin">
          <color theme="0" tint="-4.9989318521683403E-2"/>
        </right>
        <top style="thin">
          <color theme="0" tint="-4.9989318521683403E-2"/>
        </top>
        <bottom/>
      </border>
    </dxf>
    <dxf>
      <font>
        <b val="0"/>
        <i val="0"/>
        <strike val="0"/>
        <condense val="0"/>
        <extend val="0"/>
        <outline val="0"/>
        <shadow val="0"/>
        <u val="none"/>
        <vertAlign val="baseline"/>
        <sz val="10"/>
        <color auto="1"/>
        <name val="Montserrat"/>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theme="0" tint="-4.9989318521683403E-2"/>
        </left>
        <right style="thin">
          <color theme="0" tint="-4.9989318521683403E-2"/>
        </right>
        <top style="thin">
          <color theme="0" tint="-4.9989318521683403E-2"/>
        </top>
        <bottom/>
      </border>
    </dxf>
    <dxf>
      <font>
        <b val="0"/>
        <i val="0"/>
        <strike val="0"/>
        <condense val="0"/>
        <extend val="0"/>
        <outline val="0"/>
        <shadow val="0"/>
        <u val="none"/>
        <vertAlign val="baseline"/>
        <sz val="10"/>
        <color auto="1"/>
        <name val="Montserrat"/>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right style="thin">
          <color theme="0" tint="-4.9989318521683403E-2"/>
        </right>
        <top style="thin">
          <color theme="0" tint="-4.9989318521683403E-2"/>
        </top>
        <bottom/>
      </border>
    </dxf>
    <dxf>
      <border outline="0">
        <top style="thin">
          <color rgb="FFF2F2F2"/>
        </top>
      </border>
    </dxf>
    <dxf>
      <border outline="0">
        <left style="thin">
          <color rgb="FFF2F2F2"/>
        </left>
        <right style="thin">
          <color rgb="FFF2F2F2"/>
        </right>
        <top style="thin">
          <color rgb="FFF2F2F2"/>
        </top>
        <bottom style="thin">
          <color rgb="FFF2F2F2"/>
        </bottom>
      </border>
    </dxf>
    <dxf>
      <border outline="0">
        <bottom style="thin">
          <color rgb="FFF2F2F2"/>
        </bottom>
      </border>
    </dxf>
    <dxf>
      <font>
        <b/>
        <i val="0"/>
        <strike val="0"/>
        <condense val="0"/>
        <extend val="0"/>
        <outline val="0"/>
        <shadow val="0"/>
        <u val="none"/>
        <vertAlign val="baseline"/>
        <sz val="12"/>
        <color rgb="FFFFFFFF"/>
        <name val="Montserrat"/>
        <scheme val="none"/>
      </font>
      <fill>
        <patternFill patternType="solid">
          <fgColor indexed="64"/>
          <bgColor rgb="FF006700"/>
        </patternFill>
      </fill>
      <alignment horizontal="center" vertical="center" textRotation="0" wrapText="1" indent="0" justifyLastLine="0" shrinkToFit="0" readingOrder="0"/>
      <border diagonalUp="0" diagonalDown="0" outline="0">
        <left style="thin">
          <color theme="0" tint="-4.9989318521683403E-2"/>
        </left>
        <right style="thin">
          <color theme="0" tint="-4.9989318521683403E-2"/>
        </right>
        <top/>
        <bottom/>
      </border>
    </dxf>
    <dxf>
      <font>
        <strike val="0"/>
        <outline val="0"/>
        <shadow val="0"/>
        <u val="none"/>
        <vertAlign val="baseline"/>
        <sz val="12"/>
      </font>
      <alignment textRotation="0" wrapText="1" indent="0" justifyLastLine="0" shrinkToFit="0" readingOrder="0"/>
      <protection locked="1" hidden="0"/>
    </dxf>
    <dxf>
      <font>
        <strike val="0"/>
        <outline val="0"/>
        <shadow val="0"/>
        <u val="none"/>
        <vertAlign val="baseline"/>
        <sz val="12"/>
      </font>
      <alignment textRotation="0" wrapText="1" indent="0" justifyLastLine="0" shrinkToFit="0" readingOrder="0"/>
      <protection locked="1" hidden="0"/>
    </dxf>
    <dxf>
      <font>
        <strike val="0"/>
        <outline val="0"/>
        <shadow val="0"/>
        <u val="none"/>
        <vertAlign val="baseline"/>
        <sz val="12"/>
      </font>
      <alignment textRotation="0" wrapText="1" indent="0" justifyLastLine="0" shrinkToFit="0" readingOrder="0"/>
      <protection locked="1" hidden="0"/>
    </dxf>
    <dxf>
      <font>
        <strike val="0"/>
        <outline val="0"/>
        <shadow val="0"/>
        <u val="none"/>
        <vertAlign val="baseline"/>
        <sz val="12"/>
      </font>
      <alignment textRotation="0" wrapText="1" indent="0" justifyLastLine="0" shrinkToFit="0" readingOrder="0"/>
      <protection locked="1" hidden="0"/>
    </dxf>
    <dxf>
      <font>
        <b val="0"/>
        <i val="0"/>
        <strike val="0"/>
        <condense val="0"/>
        <extend val="0"/>
        <outline val="0"/>
        <shadow val="0"/>
        <u val="none"/>
        <vertAlign val="baseline"/>
        <sz val="12"/>
        <color auto="1"/>
        <name val="Montserrat"/>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protection locked="1" hidden="0"/>
    </dxf>
    <dxf>
      <font>
        <b val="0"/>
        <i val="0"/>
        <strike val="0"/>
        <condense val="0"/>
        <extend val="0"/>
        <outline val="0"/>
        <shadow val="0"/>
        <u val="none"/>
        <vertAlign val="baseline"/>
        <sz val="12"/>
        <color auto="1"/>
        <name val="Montserrat"/>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style="thin">
          <color theme="0" tint="-4.9989318521683403E-2"/>
        </top>
        <bottom style="thin">
          <color theme="0" tint="-4.9989318521683403E-2"/>
        </bottom>
      </border>
      <protection locked="1" hidden="0"/>
    </dxf>
    <dxf>
      <font>
        <b val="0"/>
        <i val="0"/>
        <strike val="0"/>
        <condense val="0"/>
        <extend val="0"/>
        <outline val="0"/>
        <shadow val="0"/>
        <u val="none"/>
        <vertAlign val="baseline"/>
        <sz val="12"/>
        <color auto="1"/>
        <name val="Montserrat"/>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rgb="FFF2F2F2"/>
        </left>
        <right style="thin">
          <color theme="0" tint="-4.9989318521683403E-2"/>
        </right>
        <top style="thin">
          <color theme="0" tint="-4.9989318521683403E-2"/>
        </top>
        <bottom style="thin">
          <color theme="0" tint="-4.9989318521683403E-2"/>
        </bottom>
      </border>
      <protection locked="1" hidden="0"/>
    </dxf>
    <dxf>
      <border outline="0">
        <top style="thin">
          <color theme="0" tint="-4.9989318521683403E-2"/>
        </top>
      </border>
    </dxf>
    <dxf>
      <font>
        <strike val="0"/>
        <outline val="0"/>
        <shadow val="0"/>
        <u val="none"/>
        <vertAlign val="baseline"/>
        <sz val="12"/>
      </font>
      <alignment textRotation="0" wrapText="1" indent="0" justifyLastLine="0" shrinkToFit="0" readingOrder="0"/>
      <protection locked="1" hidden="0"/>
    </dxf>
    <dxf>
      <border outline="0">
        <bottom style="thin">
          <color theme="0" tint="-4.9989318521683403E-2"/>
        </bottom>
      </border>
    </dxf>
    <dxf>
      <font>
        <b/>
        <i val="0"/>
        <strike val="0"/>
        <condense val="0"/>
        <extend val="0"/>
        <outline val="0"/>
        <shadow val="0"/>
        <u val="none"/>
        <vertAlign val="baseline"/>
        <sz val="12"/>
        <color rgb="FFFFFFFF"/>
        <name val="Montserrat"/>
        <scheme val="none"/>
      </font>
      <fill>
        <patternFill patternType="solid">
          <fgColor indexed="64"/>
          <bgColor rgb="FF006700"/>
        </patternFill>
      </fill>
      <alignment horizontal="center" vertical="center" textRotation="0" wrapText="1" indent="0" justifyLastLine="0" shrinkToFit="0" readingOrder="0"/>
      <border diagonalUp="0" diagonalDown="0">
        <left style="thin">
          <color theme="0" tint="-4.9989318521683403E-2"/>
        </left>
        <right style="thin">
          <color theme="0" tint="-4.9989318521683403E-2"/>
        </right>
        <top/>
        <bottom/>
      </border>
      <protection locked="1" hidden="0"/>
    </dxf>
  </dxfs>
  <tableStyles count="0" defaultTableStyle="TableStyleMedium2" defaultPivotStyle="PivotStyleLight16"/>
  <colors>
    <mruColors>
      <color rgb="FF006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0</xdr:row>
      <xdr:rowOff>0</xdr:rowOff>
    </xdr:from>
    <xdr:to>
      <xdr:col>2</xdr:col>
      <xdr:colOff>426720</xdr:colOff>
      <xdr:row>0</xdr:row>
      <xdr:rowOff>545431</xdr:rowOff>
    </xdr:to>
    <xdr:pic>
      <xdr:nvPicPr>
        <xdr:cNvPr id="2" name="Imagen 1">
          <a:extLst>
            <a:ext uri="{FF2B5EF4-FFF2-40B4-BE49-F238E27FC236}">
              <a16:creationId xmlns:a16="http://schemas.microsoft.com/office/drawing/2014/main" id="{4DB75740-D64B-EAD2-5E4E-E15A872EEC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7220" y="0"/>
          <a:ext cx="1120140" cy="545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C014C9-E0E0-4B4D-B80D-08929AD1133C}" name="Tabla22" displayName="Tabla22" ref="A2:I53" totalsRowShown="0" headerRowDxfId="22" dataDxfId="0" headerRowBorderDxfId="21" tableBorderDxfId="20" totalsRowBorderDxfId="19">
  <autoFilter ref="A2:I53" xr:uid="{15AD541C-5527-4226-97BD-A8954ED6D195}"/>
  <tableColumns count="9">
    <tableColumn id="1" xr3:uid="{94599B8F-27CF-4B83-8E5F-8352984A5BBB}" name="Dimension" dataDxfId="9" totalsRowDxfId="18"/>
    <tableColumn id="2" xr3:uid="{66DA1064-1E6F-4F59-960C-916B58839255}" name="Subdimension" dataDxfId="8" totalsRowDxfId="17"/>
    <tableColumn id="3" xr3:uid="{C7DBECE1-ACB0-4AC9-9EF7-81A81C83742E}" name="Risk" dataDxfId="7" totalsRowDxfId="16"/>
    <tableColumn id="4" xr3:uid="{D10433EF-A527-4EB3-87A7-F65B8F53C509}" name="Probability of Occurrence" dataDxfId="6" totalsRowDxfId="15"/>
    <tableColumn id="5" xr3:uid="{1048011D-2A4D-497D-8BD5-7B47E6958E5A}" name="Exposure" dataDxfId="5" totalsRowDxfId="14"/>
    <tableColumn id="6" xr3:uid="{431E2307-6C94-4202-B22B-E1B352FA8AF0}" name="Sensitivity" dataDxfId="4" totalsRowDxfId="13"/>
    <tableColumn id="7" xr3:uid="{7D137849-9B68-40DC-BFCF-951A4EC837FF}" name="Adaptive Capacity" dataDxfId="3" totalsRowDxfId="12"/>
    <tableColumn id="9" xr3:uid="{1B81DFF4-A0E4-4D3F-B964-D33FC1B3C224}" name="Columna1" dataDxfId="2" totalsRowDxfId="11">
      <calculatedColumnFormula>(Tabla22[[#This Row],[Probability of Occurrence]]*(Tabla22[[#This Row],[Exposure]]+Tabla22[[#This Row],[Sensitivity]]))/Tabla22[[#This Row],[Adaptive Capacity]]</calculatedColumnFormula>
    </tableColumn>
    <tableColumn id="8" xr3:uid="{6C493D87-18C4-4D09-9C44-1EC546AC4C5F}" name="Category" dataDxfId="1" totalsRowDxfId="10">
      <calculatedColumnFormula>+((D3*E3*F3))/G3</calculatedColumnFormula>
    </tableColumn>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1967E0A-7274-4B02-86CB-962E3756D83F}" name="Tabla4" displayName="Tabla4" ref="A2:G53" totalsRowShown="0" headerRowDxfId="33" dataDxfId="31" headerRowBorderDxfId="32" tableBorderDxfId="30">
  <autoFilter ref="A2:G53" xr:uid="{C1967E0A-7274-4B02-86CB-962E3756D83F}"/>
  <tableColumns count="7">
    <tableColumn id="1" xr3:uid="{0ED79259-86B0-452A-9D43-D6025FD471FA}" name="Dimensión" dataDxfId="29"/>
    <tableColumn id="2" xr3:uid="{C5C9B856-4C0B-4B2D-A823-C540AD43B104}" name="Subdimensión" dataDxfId="28"/>
    <tableColumn id="3" xr3:uid="{643CD502-7094-4BA1-8D7D-086747AC2828}" name="Risk" dataDxfId="27"/>
    <tableColumn id="4" xr3:uid="{C2CA1DB2-84FF-4E30-9B4D-BD95FDD444E6}" name="Justification" dataDxfId="26"/>
    <tableColumn id="5" xr3:uid="{E06B3B9C-4BD2-4925-BD4D-6328BE607F39}" name="Effect" dataDxfId="25"/>
    <tableColumn id="6" xr3:uid="{973E769F-CE18-4B97-8A7A-503EA249CDA5}" name="Type of Measure" dataDxfId="24"/>
    <tableColumn id="7" xr3:uid="{44A9CFB9-4D1B-4D23-9234-9797DCF1849C}" name="Measure" dataDxfId="23"/>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B1:L44"/>
  <sheetViews>
    <sheetView zoomScaleNormal="100" workbookViewId="0">
      <selection activeCell="B2" sqref="B2:L10"/>
    </sheetView>
  </sheetViews>
  <sheetFormatPr baseColWidth="10" defaultColWidth="8.77734375" defaultRowHeight="14.4" x14ac:dyDescent="0.3"/>
  <cols>
    <col min="1" max="1" width="8.77734375" style="1"/>
    <col min="2" max="2" width="10.33203125" style="1" bestFit="1" customWidth="1"/>
    <col min="3" max="3" width="17.21875" style="1" bestFit="1" customWidth="1"/>
    <col min="4" max="8" width="8.77734375" style="1"/>
    <col min="9" max="9" width="10.33203125" style="1" bestFit="1" customWidth="1"/>
    <col min="10" max="10" width="8.77734375" style="1"/>
    <col min="11" max="11" width="10.5546875" style="1" customWidth="1"/>
    <col min="12" max="12" width="26" style="1" customWidth="1"/>
    <col min="13" max="16384" width="8.77734375" style="1"/>
  </cols>
  <sheetData>
    <row r="1" spans="2:12" ht="43.5" customHeight="1" x14ac:dyDescent="0.3">
      <c r="C1" s="21"/>
      <c r="D1" s="24" t="s">
        <v>8</v>
      </c>
      <c r="E1" s="24"/>
      <c r="F1" s="24"/>
      <c r="G1" s="24"/>
      <c r="H1" s="24"/>
      <c r="I1" s="24"/>
      <c r="J1" s="24"/>
      <c r="K1" s="24"/>
      <c r="L1" s="24"/>
    </row>
    <row r="2" spans="2:12" x14ac:dyDescent="0.3">
      <c r="B2" s="23" t="s">
        <v>9</v>
      </c>
      <c r="C2" s="23"/>
      <c r="D2" s="23"/>
      <c r="E2" s="23"/>
      <c r="F2" s="23"/>
      <c r="G2" s="23"/>
      <c r="H2" s="23"/>
      <c r="I2" s="23"/>
      <c r="J2" s="23"/>
      <c r="K2" s="23"/>
      <c r="L2" s="23"/>
    </row>
    <row r="3" spans="2:12" x14ac:dyDescent="0.3">
      <c r="B3" s="23"/>
      <c r="C3" s="23"/>
      <c r="D3" s="23"/>
      <c r="E3" s="23"/>
      <c r="F3" s="23"/>
      <c r="G3" s="23"/>
      <c r="H3" s="23"/>
      <c r="I3" s="23"/>
      <c r="J3" s="23"/>
      <c r="K3" s="23"/>
      <c r="L3" s="23"/>
    </row>
    <row r="4" spans="2:12" x14ac:dyDescent="0.3">
      <c r="B4" s="23"/>
      <c r="C4" s="23"/>
      <c r="D4" s="23"/>
      <c r="E4" s="23"/>
      <c r="F4" s="23"/>
      <c r="G4" s="23"/>
      <c r="H4" s="23"/>
      <c r="I4" s="23"/>
      <c r="J4" s="23"/>
      <c r="K4" s="23"/>
      <c r="L4" s="23"/>
    </row>
    <row r="5" spans="2:12" x14ac:dyDescent="0.3">
      <c r="B5" s="23"/>
      <c r="C5" s="23"/>
      <c r="D5" s="23"/>
      <c r="E5" s="23"/>
      <c r="F5" s="23"/>
      <c r="G5" s="23"/>
      <c r="H5" s="23"/>
      <c r="I5" s="23"/>
      <c r="J5" s="23"/>
      <c r="K5" s="23"/>
      <c r="L5" s="23"/>
    </row>
    <row r="6" spans="2:12" x14ac:dyDescent="0.3">
      <c r="B6" s="23"/>
      <c r="C6" s="23"/>
      <c r="D6" s="23"/>
      <c r="E6" s="23"/>
      <c r="F6" s="23"/>
      <c r="G6" s="23"/>
      <c r="H6" s="23"/>
      <c r="I6" s="23"/>
      <c r="J6" s="23"/>
      <c r="K6" s="23"/>
      <c r="L6" s="23"/>
    </row>
    <row r="7" spans="2:12" x14ac:dyDescent="0.3">
      <c r="B7" s="23"/>
      <c r="C7" s="23"/>
      <c r="D7" s="23"/>
      <c r="E7" s="23"/>
      <c r="F7" s="23"/>
      <c r="G7" s="23"/>
      <c r="H7" s="23"/>
      <c r="I7" s="23"/>
      <c r="J7" s="23"/>
      <c r="K7" s="23"/>
      <c r="L7" s="23"/>
    </row>
    <row r="8" spans="2:12" x14ac:dyDescent="0.3">
      <c r="B8" s="23"/>
      <c r="C8" s="23"/>
      <c r="D8" s="23"/>
      <c r="E8" s="23"/>
      <c r="F8" s="23"/>
      <c r="G8" s="23"/>
      <c r="H8" s="23"/>
      <c r="I8" s="23"/>
      <c r="J8" s="23"/>
      <c r="K8" s="23"/>
      <c r="L8" s="23"/>
    </row>
    <row r="9" spans="2:12" x14ac:dyDescent="0.3">
      <c r="B9" s="23"/>
      <c r="C9" s="23"/>
      <c r="D9" s="23"/>
      <c r="E9" s="23"/>
      <c r="F9" s="23"/>
      <c r="G9" s="23"/>
      <c r="H9" s="23"/>
      <c r="I9" s="23"/>
      <c r="J9" s="23"/>
      <c r="K9" s="23"/>
      <c r="L9" s="23"/>
    </row>
    <row r="10" spans="2:12" ht="32.4" customHeight="1" x14ac:dyDescent="0.3">
      <c r="B10" s="23"/>
      <c r="C10" s="23"/>
      <c r="D10" s="23"/>
      <c r="E10" s="23"/>
      <c r="F10" s="23"/>
      <c r="G10" s="23"/>
      <c r="H10" s="23"/>
      <c r="I10" s="23"/>
      <c r="J10" s="23"/>
      <c r="K10" s="23"/>
      <c r="L10" s="23"/>
    </row>
    <row r="11" spans="2:12" x14ac:dyDescent="0.3">
      <c r="B11" s="23" t="s">
        <v>144</v>
      </c>
      <c r="C11" s="23"/>
      <c r="D11" s="23"/>
      <c r="E11" s="23"/>
      <c r="F11" s="23"/>
      <c r="G11" s="23"/>
      <c r="H11" s="23"/>
      <c r="I11" s="23"/>
      <c r="J11" s="23"/>
      <c r="K11" s="23"/>
      <c r="L11" s="23"/>
    </row>
    <row r="12" spans="2:12" x14ac:dyDescent="0.3">
      <c r="B12" s="23"/>
      <c r="C12" s="23"/>
      <c r="D12" s="23"/>
      <c r="E12" s="23"/>
      <c r="F12" s="23"/>
      <c r="G12" s="23"/>
      <c r="H12" s="23"/>
      <c r="I12" s="23"/>
      <c r="J12" s="23"/>
      <c r="K12" s="23"/>
      <c r="L12" s="23"/>
    </row>
    <row r="13" spans="2:12" x14ac:dyDescent="0.3">
      <c r="B13" s="23"/>
      <c r="C13" s="23"/>
      <c r="D13" s="23"/>
      <c r="E13" s="23"/>
      <c r="F13" s="23"/>
      <c r="G13" s="23"/>
      <c r="H13" s="23"/>
      <c r="I13" s="23"/>
      <c r="J13" s="23"/>
      <c r="K13" s="23"/>
      <c r="L13" s="23"/>
    </row>
    <row r="14" spans="2:12" x14ac:dyDescent="0.3">
      <c r="B14" s="23"/>
      <c r="C14" s="23"/>
      <c r="D14" s="23"/>
      <c r="E14" s="23"/>
      <c r="F14" s="23"/>
      <c r="G14" s="23"/>
      <c r="H14" s="23"/>
      <c r="I14" s="23"/>
      <c r="J14" s="23"/>
      <c r="K14" s="23"/>
      <c r="L14" s="23"/>
    </row>
    <row r="15" spans="2:12" x14ac:dyDescent="0.3">
      <c r="B15" s="23"/>
      <c r="C15" s="23"/>
      <c r="D15" s="23"/>
      <c r="E15" s="23"/>
      <c r="F15" s="23"/>
      <c r="G15" s="23"/>
      <c r="H15" s="23"/>
      <c r="I15" s="23"/>
      <c r="J15" s="23"/>
      <c r="K15" s="23"/>
      <c r="L15" s="23"/>
    </row>
    <row r="16" spans="2:12" x14ac:dyDescent="0.3">
      <c r="B16" s="23"/>
      <c r="C16" s="23"/>
      <c r="D16" s="23"/>
      <c r="E16" s="23"/>
      <c r="F16" s="23"/>
      <c r="G16" s="23"/>
      <c r="H16" s="23"/>
      <c r="I16" s="23"/>
      <c r="J16" s="23"/>
      <c r="K16" s="23"/>
      <c r="L16" s="23"/>
    </row>
    <row r="17" spans="2:12" x14ac:dyDescent="0.3">
      <c r="B17" s="23"/>
      <c r="C17" s="23"/>
      <c r="D17" s="23"/>
      <c r="E17" s="23"/>
      <c r="F17" s="23"/>
      <c r="G17" s="23"/>
      <c r="H17" s="23"/>
      <c r="I17" s="23"/>
      <c r="J17" s="23"/>
      <c r="K17" s="23"/>
      <c r="L17" s="23"/>
    </row>
    <row r="18" spans="2:12" x14ac:dyDescent="0.3">
      <c r="B18" s="23"/>
      <c r="C18" s="23"/>
      <c r="D18" s="23"/>
      <c r="E18" s="23"/>
      <c r="F18" s="23"/>
      <c r="G18" s="23"/>
      <c r="H18" s="23"/>
      <c r="I18" s="23"/>
      <c r="J18" s="23"/>
      <c r="K18" s="23"/>
      <c r="L18" s="23"/>
    </row>
    <row r="19" spans="2:12" x14ac:dyDescent="0.3">
      <c r="B19" s="23"/>
      <c r="C19" s="23"/>
      <c r="D19" s="23"/>
      <c r="E19" s="23"/>
      <c r="F19" s="23"/>
      <c r="G19" s="23"/>
      <c r="H19" s="23"/>
      <c r="I19" s="23"/>
      <c r="J19" s="23"/>
      <c r="K19" s="23"/>
      <c r="L19" s="23"/>
    </row>
    <row r="20" spans="2:12" x14ac:dyDescent="0.3">
      <c r="B20" s="23"/>
      <c r="C20" s="23"/>
      <c r="D20" s="23"/>
      <c r="E20" s="23"/>
      <c r="F20" s="23"/>
      <c r="G20" s="23"/>
      <c r="H20" s="23"/>
      <c r="I20" s="23"/>
      <c r="J20" s="23"/>
      <c r="K20" s="23"/>
      <c r="L20" s="23"/>
    </row>
    <row r="21" spans="2:12" x14ac:dyDescent="0.3">
      <c r="B21" s="23"/>
      <c r="C21" s="23"/>
      <c r="D21" s="23"/>
      <c r="E21" s="23"/>
      <c r="F21" s="23"/>
      <c r="G21" s="23"/>
      <c r="H21" s="23"/>
      <c r="I21" s="23"/>
      <c r="J21" s="23"/>
      <c r="K21" s="23"/>
      <c r="L21" s="23"/>
    </row>
    <row r="22" spans="2:12" ht="22.8" customHeight="1" x14ac:dyDescent="0.3">
      <c r="B22" s="23" t="s">
        <v>10</v>
      </c>
      <c r="C22" s="23"/>
      <c r="D22" s="23"/>
      <c r="E22" s="23"/>
      <c r="F22" s="23"/>
      <c r="G22" s="23"/>
      <c r="H22" s="23"/>
      <c r="I22" s="23"/>
      <c r="J22" s="23"/>
      <c r="K22" s="23"/>
      <c r="L22" s="23"/>
    </row>
    <row r="23" spans="2:12" x14ac:dyDescent="0.3">
      <c r="B23" s="23"/>
      <c r="C23" s="23"/>
      <c r="D23" s="23"/>
      <c r="E23" s="23"/>
      <c r="F23" s="23"/>
      <c r="G23" s="23"/>
      <c r="H23" s="23"/>
      <c r="I23" s="23"/>
      <c r="J23" s="23"/>
      <c r="K23" s="23"/>
      <c r="L23" s="23"/>
    </row>
    <row r="24" spans="2:12" x14ac:dyDescent="0.3">
      <c r="B24" s="23"/>
      <c r="C24" s="23"/>
      <c r="D24" s="23"/>
      <c r="E24" s="23"/>
      <c r="F24" s="23"/>
      <c r="G24" s="23"/>
      <c r="H24" s="23"/>
      <c r="I24" s="23"/>
      <c r="J24" s="23"/>
      <c r="K24" s="23"/>
      <c r="L24" s="23"/>
    </row>
    <row r="25" spans="2:12" x14ac:dyDescent="0.3">
      <c r="B25" s="23"/>
      <c r="C25" s="23"/>
      <c r="D25" s="23"/>
      <c r="E25" s="23"/>
      <c r="F25" s="23"/>
      <c r="G25" s="23"/>
      <c r="H25" s="23"/>
      <c r="I25" s="23"/>
      <c r="J25" s="23"/>
      <c r="K25" s="23"/>
      <c r="L25" s="23"/>
    </row>
    <row r="26" spans="2:12" x14ac:dyDescent="0.3">
      <c r="B26" s="23"/>
      <c r="C26" s="23"/>
      <c r="D26" s="23"/>
      <c r="E26" s="23"/>
      <c r="F26" s="23"/>
      <c r="G26" s="23"/>
      <c r="H26" s="23"/>
      <c r="I26" s="23"/>
      <c r="J26" s="23"/>
      <c r="K26" s="23"/>
      <c r="L26" s="23"/>
    </row>
    <row r="27" spans="2:12" x14ac:dyDescent="0.3">
      <c r="B27" s="23"/>
      <c r="C27" s="23"/>
      <c r="D27" s="23"/>
      <c r="E27" s="23"/>
      <c r="F27" s="23"/>
      <c r="G27" s="23"/>
      <c r="H27" s="23"/>
      <c r="I27" s="23"/>
      <c r="J27" s="23"/>
      <c r="K27" s="23"/>
      <c r="L27" s="23"/>
    </row>
    <row r="28" spans="2:12" x14ac:dyDescent="0.3">
      <c r="B28" s="23"/>
      <c r="C28" s="23"/>
      <c r="D28" s="23"/>
      <c r="E28" s="23"/>
      <c r="F28" s="23"/>
      <c r="G28" s="23"/>
      <c r="H28" s="23"/>
      <c r="I28" s="23"/>
      <c r="J28" s="23"/>
      <c r="K28" s="23"/>
      <c r="L28" s="23"/>
    </row>
    <row r="29" spans="2:12" x14ac:dyDescent="0.3">
      <c r="B29" s="23"/>
      <c r="C29" s="23"/>
      <c r="D29" s="23"/>
      <c r="E29" s="23"/>
      <c r="F29" s="23"/>
      <c r="G29" s="23"/>
      <c r="H29" s="23"/>
      <c r="I29" s="23"/>
      <c r="J29" s="23"/>
      <c r="K29" s="23"/>
      <c r="L29" s="23"/>
    </row>
    <row r="30" spans="2:12" x14ac:dyDescent="0.3">
      <c r="B30" s="23"/>
      <c r="C30" s="23"/>
      <c r="D30" s="23"/>
      <c r="E30" s="23"/>
      <c r="F30" s="23"/>
      <c r="G30" s="23"/>
      <c r="H30" s="23"/>
      <c r="I30" s="23"/>
      <c r="J30" s="23"/>
      <c r="K30" s="23"/>
      <c r="L30" s="23"/>
    </row>
    <row r="31" spans="2:12" x14ac:dyDescent="0.3">
      <c r="B31" s="23"/>
      <c r="C31" s="23"/>
      <c r="D31" s="23"/>
      <c r="E31" s="23"/>
      <c r="F31" s="23"/>
      <c r="G31" s="23"/>
      <c r="H31" s="23"/>
      <c r="I31" s="23"/>
      <c r="J31" s="23"/>
      <c r="K31" s="23"/>
      <c r="L31" s="23"/>
    </row>
    <row r="32" spans="2:12" x14ac:dyDescent="0.3">
      <c r="B32" s="23"/>
      <c r="C32" s="23"/>
      <c r="D32" s="23"/>
      <c r="E32" s="23"/>
      <c r="F32" s="23"/>
      <c r="G32" s="23"/>
      <c r="H32" s="23"/>
      <c r="I32" s="23"/>
      <c r="J32" s="23"/>
      <c r="K32" s="23"/>
      <c r="L32" s="23"/>
    </row>
    <row r="33" spans="2:12" x14ac:dyDescent="0.3">
      <c r="B33" s="23"/>
      <c r="C33" s="23"/>
      <c r="D33" s="23"/>
      <c r="E33" s="23"/>
      <c r="F33" s="23"/>
      <c r="G33" s="23"/>
      <c r="H33" s="23"/>
      <c r="I33" s="23"/>
      <c r="J33" s="23"/>
      <c r="K33" s="23"/>
      <c r="L33" s="23"/>
    </row>
    <row r="34" spans="2:12" x14ac:dyDescent="0.3">
      <c r="B34" s="23"/>
      <c r="C34" s="23"/>
      <c r="D34" s="23"/>
      <c r="E34" s="23"/>
      <c r="F34" s="23"/>
      <c r="G34" s="23"/>
      <c r="H34" s="23"/>
      <c r="I34" s="23"/>
      <c r="J34" s="23"/>
      <c r="K34" s="23"/>
      <c r="L34" s="23"/>
    </row>
    <row r="35" spans="2:12" x14ac:dyDescent="0.3">
      <c r="B35" s="23"/>
      <c r="C35" s="23"/>
      <c r="D35" s="23"/>
      <c r="E35" s="23"/>
      <c r="F35" s="23"/>
      <c r="G35" s="23"/>
      <c r="H35" s="23"/>
      <c r="I35" s="23"/>
      <c r="J35" s="23"/>
      <c r="K35" s="23"/>
      <c r="L35" s="23"/>
    </row>
    <row r="36" spans="2:12" x14ac:dyDescent="0.3">
      <c r="B36" s="23"/>
      <c r="C36" s="23"/>
      <c r="D36" s="23"/>
      <c r="E36" s="23"/>
      <c r="F36" s="23"/>
      <c r="G36" s="23"/>
      <c r="H36" s="23"/>
      <c r="I36" s="23"/>
      <c r="J36" s="23"/>
      <c r="K36" s="23"/>
      <c r="L36" s="23"/>
    </row>
    <row r="37" spans="2:12" x14ac:dyDescent="0.3">
      <c r="B37" s="23"/>
      <c r="C37" s="23"/>
      <c r="D37" s="23"/>
      <c r="E37" s="23"/>
      <c r="F37" s="23"/>
      <c r="G37" s="23"/>
      <c r="H37" s="23"/>
      <c r="I37" s="23"/>
      <c r="J37" s="23"/>
      <c r="K37" s="23"/>
      <c r="L37" s="23"/>
    </row>
    <row r="38" spans="2:12" x14ac:dyDescent="0.3">
      <c r="B38" s="23"/>
      <c r="C38" s="23"/>
      <c r="D38" s="23"/>
      <c r="E38" s="23"/>
      <c r="F38" s="23"/>
      <c r="G38" s="23"/>
      <c r="H38" s="23"/>
      <c r="I38" s="23"/>
      <c r="J38" s="23"/>
      <c r="K38" s="23"/>
      <c r="L38" s="23"/>
    </row>
    <row r="39" spans="2:12" x14ac:dyDescent="0.3">
      <c r="B39" s="23"/>
      <c r="C39" s="23"/>
      <c r="D39" s="23"/>
      <c r="E39" s="23"/>
      <c r="F39" s="23"/>
      <c r="G39" s="23"/>
      <c r="H39" s="23"/>
      <c r="I39" s="23"/>
      <c r="J39" s="23"/>
      <c r="K39" s="23"/>
      <c r="L39" s="23"/>
    </row>
    <row r="40" spans="2:12" x14ac:dyDescent="0.3">
      <c r="B40" s="23"/>
      <c r="C40" s="23"/>
      <c r="D40" s="23"/>
      <c r="E40" s="23"/>
      <c r="F40" s="23"/>
      <c r="G40" s="23"/>
      <c r="H40" s="23"/>
      <c r="I40" s="23"/>
      <c r="J40" s="23"/>
      <c r="K40" s="23"/>
      <c r="L40" s="23"/>
    </row>
    <row r="41" spans="2:12" x14ac:dyDescent="0.3">
      <c r="B41" s="23"/>
      <c r="C41" s="23"/>
      <c r="D41" s="23"/>
      <c r="E41" s="23"/>
      <c r="F41" s="23"/>
      <c r="G41" s="23"/>
      <c r="H41" s="23"/>
      <c r="I41" s="23"/>
      <c r="J41" s="23"/>
      <c r="K41" s="23"/>
      <c r="L41" s="23"/>
    </row>
    <row r="42" spans="2:12" ht="23.4" customHeight="1" x14ac:dyDescent="0.3">
      <c r="B42" s="23"/>
      <c r="C42" s="23"/>
      <c r="D42" s="23"/>
      <c r="E42" s="23"/>
      <c r="F42" s="23"/>
      <c r="G42" s="23"/>
      <c r="H42" s="23"/>
      <c r="I42" s="23"/>
      <c r="J42" s="23"/>
      <c r="K42" s="23"/>
      <c r="L42" s="23"/>
    </row>
    <row r="43" spans="2:12" x14ac:dyDescent="0.3">
      <c r="B43" s="22" t="s">
        <v>11</v>
      </c>
      <c r="C43" s="22"/>
      <c r="D43" s="22"/>
      <c r="E43" s="22"/>
      <c r="F43" s="22"/>
      <c r="G43" s="22"/>
      <c r="H43" s="22"/>
      <c r="I43" s="22"/>
      <c r="J43" s="22"/>
      <c r="K43" s="22"/>
      <c r="L43" s="22"/>
    </row>
    <row r="44" spans="2:12" ht="19.8" customHeight="1" x14ac:dyDescent="0.3">
      <c r="B44" s="22"/>
      <c r="C44" s="22"/>
      <c r="D44" s="22"/>
      <c r="E44" s="22"/>
      <c r="F44" s="22"/>
      <c r="G44" s="22"/>
      <c r="H44" s="22"/>
      <c r="I44" s="22"/>
      <c r="J44" s="22"/>
      <c r="K44" s="22"/>
      <c r="L44" s="22"/>
    </row>
  </sheetData>
  <sheetProtection algorithmName="SHA-512" hashValue="7BEIvoOfE2WBWS/okaQYRUqhUgXSzlpIusS9Ao2V2/l994nN5ajCVFZqRovQpXvbJF/5WSU+guvrGy4sQC9yUg==" saltValue="vxxPXNtWxel3NZXGwqcQCw==" spinCount="100000" sheet="1" objects="1" scenarios="1"/>
  <mergeCells count="5">
    <mergeCell ref="B43:L44"/>
    <mergeCell ref="B2:L10"/>
    <mergeCell ref="B11:L21"/>
    <mergeCell ref="B22:L42"/>
    <mergeCell ref="D1:L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4DE5-617C-4160-A8AF-B9CBD002A01A}">
  <dimension ref="A1:R13"/>
  <sheetViews>
    <sheetView topLeftCell="G1" zoomScale="80" zoomScaleNormal="80" workbookViewId="0">
      <selection activeCell="N8" sqref="N8"/>
    </sheetView>
  </sheetViews>
  <sheetFormatPr baseColWidth="10" defaultColWidth="0" defaultRowHeight="14.4" zeroHeight="1" x14ac:dyDescent="0.3"/>
  <cols>
    <col min="1" max="1" width="11.5546875" style="8" customWidth="1"/>
    <col min="2" max="2" width="23.21875" customWidth="1"/>
    <col min="3" max="3" width="30.77734375" customWidth="1"/>
    <col min="4" max="4" width="19.6640625" customWidth="1"/>
    <col min="5" max="5" width="11.5546875" style="8" customWidth="1"/>
    <col min="6" max="6" width="25" customWidth="1"/>
    <col min="7" max="7" width="33.5546875" customWidth="1"/>
    <col min="8" max="8" width="23.6640625" customWidth="1"/>
    <col min="9" max="9" width="11.5546875" style="8" customWidth="1"/>
    <col min="10" max="10" width="24.33203125" customWidth="1"/>
    <col min="11" max="11" width="35.109375" customWidth="1"/>
    <col min="12" max="12" width="23.21875" customWidth="1"/>
    <col min="13" max="13" width="11.5546875" style="8" customWidth="1"/>
    <col min="14" max="14" width="24.6640625" customWidth="1"/>
    <col min="15" max="15" width="35.44140625" customWidth="1"/>
    <col min="16" max="16" width="21.6640625" customWidth="1"/>
    <col min="17" max="17" width="11.5546875" style="8" customWidth="1"/>
    <col min="18" max="18" width="0" hidden="1" customWidth="1"/>
    <col min="19" max="16384" width="11.5546875" hidden="1"/>
  </cols>
  <sheetData>
    <row r="1" spans="2:16" s="8" customFormat="1" x14ac:dyDescent="0.3"/>
    <row r="2" spans="2:16" s="8" customFormat="1" x14ac:dyDescent="0.3"/>
    <row r="3" spans="2:16" s="8" customFormat="1" x14ac:dyDescent="0.3"/>
    <row r="4" spans="2:16" ht="16.8" x14ac:dyDescent="0.3">
      <c r="B4" s="25" t="s">
        <v>12</v>
      </c>
      <c r="C4" s="26"/>
      <c r="D4" s="26"/>
      <c r="F4" s="25" t="s">
        <v>31</v>
      </c>
      <c r="G4" s="26"/>
      <c r="H4" s="26"/>
      <c r="J4" s="25" t="s">
        <v>32</v>
      </c>
      <c r="K4" s="26"/>
      <c r="L4" s="26"/>
      <c r="N4" s="25" t="s">
        <v>38</v>
      </c>
      <c r="O4" s="26"/>
      <c r="P4" s="26"/>
    </row>
    <row r="5" spans="2:16" ht="16.8" x14ac:dyDescent="0.3">
      <c r="B5" s="9" t="s">
        <v>13</v>
      </c>
      <c r="C5" s="9" t="s">
        <v>14</v>
      </c>
      <c r="D5" s="9" t="s">
        <v>15</v>
      </c>
      <c r="F5" s="9" t="s">
        <v>13</v>
      </c>
      <c r="G5" s="9" t="s">
        <v>7</v>
      </c>
      <c r="H5" s="9" t="s">
        <v>5</v>
      </c>
      <c r="J5" s="9" t="s">
        <v>16</v>
      </c>
      <c r="K5" s="9" t="s">
        <v>14</v>
      </c>
      <c r="L5" s="9" t="s">
        <v>15</v>
      </c>
      <c r="N5" s="9" t="s">
        <v>13</v>
      </c>
      <c r="O5" s="9" t="s">
        <v>14</v>
      </c>
      <c r="P5" s="9" t="s">
        <v>15</v>
      </c>
    </row>
    <row r="6" spans="2:16" ht="50.4" x14ac:dyDescent="0.3">
      <c r="B6" s="10" t="s">
        <v>17</v>
      </c>
      <c r="C6" s="11" t="s">
        <v>22</v>
      </c>
      <c r="D6" s="11">
        <v>1</v>
      </c>
      <c r="F6" s="10" t="s">
        <v>17</v>
      </c>
      <c r="G6" s="11" t="s">
        <v>26</v>
      </c>
      <c r="H6" s="11">
        <v>1</v>
      </c>
      <c r="J6" s="10" t="s">
        <v>17</v>
      </c>
      <c r="K6" s="11" t="s">
        <v>33</v>
      </c>
      <c r="L6" s="11">
        <v>1</v>
      </c>
      <c r="N6" s="10" t="s">
        <v>17</v>
      </c>
      <c r="O6" s="11" t="s">
        <v>39</v>
      </c>
      <c r="P6" s="11">
        <v>1</v>
      </c>
    </row>
    <row r="7" spans="2:16" ht="33.6" x14ac:dyDescent="0.3">
      <c r="B7" s="10" t="s">
        <v>18</v>
      </c>
      <c r="C7" s="11" t="s">
        <v>145</v>
      </c>
      <c r="D7" s="11">
        <v>2</v>
      </c>
      <c r="F7" s="10" t="s">
        <v>18</v>
      </c>
      <c r="G7" s="11" t="s">
        <v>27</v>
      </c>
      <c r="H7" s="11">
        <v>2</v>
      </c>
      <c r="J7" s="10" t="s">
        <v>18</v>
      </c>
      <c r="K7" s="11" t="s">
        <v>34</v>
      </c>
      <c r="L7" s="11">
        <v>2</v>
      </c>
      <c r="N7" s="10" t="s">
        <v>18</v>
      </c>
      <c r="O7" s="11" t="s">
        <v>40</v>
      </c>
      <c r="P7" s="11">
        <v>2</v>
      </c>
    </row>
    <row r="8" spans="2:16" ht="33.6" x14ac:dyDescent="0.3">
      <c r="B8" s="10" t="s">
        <v>19</v>
      </c>
      <c r="C8" s="11" t="s">
        <v>23</v>
      </c>
      <c r="D8" s="11">
        <v>3</v>
      </c>
      <c r="F8" s="10" t="s">
        <v>19</v>
      </c>
      <c r="G8" s="11" t="s">
        <v>28</v>
      </c>
      <c r="H8" s="11">
        <v>3</v>
      </c>
      <c r="J8" s="10" t="s">
        <v>6</v>
      </c>
      <c r="K8" s="11" t="s">
        <v>35</v>
      </c>
      <c r="L8" s="11">
        <v>3</v>
      </c>
      <c r="N8" s="10" t="s">
        <v>19</v>
      </c>
      <c r="O8" s="11" t="s">
        <v>41</v>
      </c>
      <c r="P8" s="11">
        <v>3</v>
      </c>
    </row>
    <row r="9" spans="2:16" ht="33.6" x14ac:dyDescent="0.3">
      <c r="B9" s="10" t="s">
        <v>20</v>
      </c>
      <c r="C9" s="11" t="s">
        <v>24</v>
      </c>
      <c r="D9" s="11">
        <v>4</v>
      </c>
      <c r="F9" s="10" t="s">
        <v>20</v>
      </c>
      <c r="G9" s="11" t="s">
        <v>29</v>
      </c>
      <c r="H9" s="11">
        <v>4</v>
      </c>
      <c r="J9" s="10" t="s">
        <v>20</v>
      </c>
      <c r="K9" s="11" t="s">
        <v>36</v>
      </c>
      <c r="L9" s="11">
        <v>4</v>
      </c>
      <c r="N9" s="10" t="s">
        <v>20</v>
      </c>
      <c r="O9" s="11" t="s">
        <v>42</v>
      </c>
      <c r="P9" s="11">
        <v>4</v>
      </c>
    </row>
    <row r="10" spans="2:16" ht="50.4" x14ac:dyDescent="0.3">
      <c r="B10" s="10" t="s">
        <v>21</v>
      </c>
      <c r="C10" s="11" t="s">
        <v>25</v>
      </c>
      <c r="D10" s="11">
        <v>5</v>
      </c>
      <c r="F10" s="10" t="s">
        <v>21</v>
      </c>
      <c r="G10" s="11" t="s">
        <v>30</v>
      </c>
      <c r="H10" s="11">
        <v>5</v>
      </c>
      <c r="J10" s="10" t="s">
        <v>21</v>
      </c>
      <c r="K10" s="11" t="s">
        <v>37</v>
      </c>
      <c r="L10" s="11">
        <v>5</v>
      </c>
      <c r="N10" s="10" t="s">
        <v>21</v>
      </c>
      <c r="O10" s="11" t="s">
        <v>43</v>
      </c>
      <c r="P10" s="11">
        <v>5</v>
      </c>
    </row>
    <row r="11" spans="2:16" s="8" customFormat="1" x14ac:dyDescent="0.3"/>
    <row r="12" spans="2:16" s="8" customFormat="1" x14ac:dyDescent="0.3"/>
    <row r="13" spans="2:16" s="8" customFormat="1" x14ac:dyDescent="0.3"/>
  </sheetData>
  <sheetProtection algorithmName="SHA-512" hashValue="lLG1dw+ftdYn51Zv/aR1wamrdbmLF19o90qWY6TSKV60EC6DYhr21plZCTp37EcLUGJj/4KTcVMWnI92b48ZMw==" saltValue="pECwAJ7yRRKWoGc0thmhsA==" spinCount="100000" sheet="1" objects="1" scenarios="1"/>
  <mergeCells count="4">
    <mergeCell ref="B4:D4"/>
    <mergeCell ref="F4:H4"/>
    <mergeCell ref="J4:L4"/>
    <mergeCell ref="N4:P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25CD2-37A4-4CB9-A53C-1E67239BF961}">
  <dimension ref="A1:M70"/>
  <sheetViews>
    <sheetView zoomScale="40" zoomScaleNormal="40" workbookViewId="0">
      <selection activeCell="D3" sqref="D3"/>
    </sheetView>
  </sheetViews>
  <sheetFormatPr baseColWidth="10" defaultColWidth="0" defaultRowHeight="14.4" zeroHeight="1" x14ac:dyDescent="0.3"/>
  <cols>
    <col min="1" max="1" width="24.33203125" style="2" customWidth="1"/>
    <col min="2" max="2" width="29.21875" style="1" customWidth="1"/>
    <col min="3" max="3" width="99.109375" style="3" bestFit="1" customWidth="1"/>
    <col min="4" max="4" width="37.88671875" style="1" bestFit="1" customWidth="1"/>
    <col min="5" max="5" width="27.88671875" style="1" customWidth="1"/>
    <col min="6" max="6" width="22.77734375" style="1" customWidth="1"/>
    <col min="7" max="7" width="32.33203125" style="1" bestFit="1" customWidth="1"/>
    <col min="8" max="8" width="32.33203125" style="1" hidden="1" customWidth="1"/>
    <col min="9" max="9" width="26.77734375" style="1" customWidth="1"/>
    <col min="10" max="10" width="10.88671875" style="1" customWidth="1"/>
    <col min="11" max="11" width="10.88671875" style="1" hidden="1" customWidth="1"/>
    <col min="12" max="12" width="57.6640625" style="1" hidden="1" customWidth="1"/>
    <col min="13" max="13" width="51.77734375" style="1" hidden="1" customWidth="1"/>
    <col min="14" max="16384" width="10.88671875" style="1" hidden="1"/>
  </cols>
  <sheetData>
    <row r="1" spans="1:9" ht="33" customHeight="1" x14ac:dyDescent="0.3">
      <c r="A1" s="38" t="s">
        <v>51</v>
      </c>
      <c r="B1" s="38"/>
      <c r="C1" s="38"/>
      <c r="D1" s="38"/>
      <c r="E1" s="38"/>
      <c r="F1" s="38"/>
      <c r="G1" s="38"/>
      <c r="H1" s="38"/>
      <c r="I1" s="39"/>
    </row>
    <row r="2" spans="1:9" ht="18" x14ac:dyDescent="0.3">
      <c r="A2" s="40" t="s">
        <v>53</v>
      </c>
      <c r="B2" s="41" t="s">
        <v>54</v>
      </c>
      <c r="C2" s="41" t="s">
        <v>52</v>
      </c>
      <c r="D2" s="41" t="s">
        <v>12</v>
      </c>
      <c r="E2" s="41" t="s">
        <v>31</v>
      </c>
      <c r="F2" s="41" t="s">
        <v>32</v>
      </c>
      <c r="G2" s="41" t="s">
        <v>38</v>
      </c>
      <c r="H2" s="42" t="s">
        <v>4</v>
      </c>
      <c r="I2" s="42" t="s">
        <v>13</v>
      </c>
    </row>
    <row r="3" spans="1:9" ht="78" x14ac:dyDescent="0.3">
      <c r="A3" s="43" t="s">
        <v>55</v>
      </c>
      <c r="B3" s="30" t="s">
        <v>56</v>
      </c>
      <c r="C3" s="30" t="s">
        <v>57</v>
      </c>
      <c r="D3" s="30" t="s">
        <v>58</v>
      </c>
      <c r="E3" s="30" t="s">
        <v>59</v>
      </c>
      <c r="F3" s="30" t="s">
        <v>60</v>
      </c>
      <c r="G3" s="30" t="s">
        <v>61</v>
      </c>
      <c r="H3" s="31" t="e">
        <f>(Tabla22[[#This Row],[Probability of Occurrence]]*(Tabla22[[#This Row],[Exposure]]+Tabla22[[#This Row],[Sensitivity]]))/Tabla22[[#This Row],[Adaptive Capacity]]</f>
        <v>#VALUE!</v>
      </c>
      <c r="I3" s="31" t="s">
        <v>62</v>
      </c>
    </row>
    <row r="4" spans="1:9" ht="80.400000000000006" customHeight="1" x14ac:dyDescent="0.3">
      <c r="A4" s="44" t="s">
        <v>63</v>
      </c>
      <c r="B4" s="32" t="s">
        <v>69</v>
      </c>
      <c r="C4" s="32" t="s">
        <v>87</v>
      </c>
      <c r="D4" s="13"/>
      <c r="E4" s="13"/>
      <c r="F4" s="13"/>
      <c r="G4" s="13"/>
      <c r="H4" s="14" t="e">
        <f>(Tabla22[[#This Row],[Probability of Occurrence]]*(Tabla22[[#This Row],[Exposure]]+Tabla22[[#This Row],[Sensitivity]]))/Tabla22[[#This Row],[Adaptive Capacity]]</f>
        <v>#DIV/0!</v>
      </c>
      <c r="I4" s="47" t="str">
        <f>IFERROR(IF(Tabla22[[#This Row],[Columna1]]&lt;=2,"Very Low", IF(Tabla22[[#This Row],[Columna1]]&lt;=5.9,"Low", IF(Tabla22[[#This Row],[Columna1]]&lt;=8.9,"Moderate", IF(Tabla22[[#This Row],[Columna1]]&lt;=24.9, "High", IF(Tabla22[[#This Row],[Columna1]]&lt;=50, "Crítico", "Fuera de Rango")))))," ")</f>
        <v xml:space="preserve"> </v>
      </c>
    </row>
    <row r="5" spans="1:9" ht="18" x14ac:dyDescent="0.3">
      <c r="A5" s="44" t="s">
        <v>63</v>
      </c>
      <c r="B5" s="32" t="s">
        <v>69</v>
      </c>
      <c r="C5" s="32" t="s">
        <v>88</v>
      </c>
      <c r="D5" s="13"/>
      <c r="E5" s="13"/>
      <c r="F5" s="13"/>
      <c r="G5" s="13"/>
      <c r="H5" s="14" t="e">
        <f>(Tabla22[[#This Row],[Probability of Occurrence]]*(Tabla22[[#This Row],[Exposure]]+Tabla22[[#This Row],[Sensitivity]]))/Tabla22[[#This Row],[Adaptive Capacity]]</f>
        <v>#DIV/0!</v>
      </c>
      <c r="I5" s="47" t="str">
        <f>IFERROR(IF(Tabla22[[#This Row],[Columna1]]&lt;=2,"Very Low", IF(Tabla22[[#This Row],[Columna1]]&lt;=5.9,"Low", IF(Tabla22[[#This Row],[Columna1]]&lt;=8.9,"Moderate", IF(Tabla22[[#This Row],[Columna1]]&lt;=24.9, "High", IF(Tabla22[[#This Row],[Columna1]]&lt;=50, "Crítico", "Fuera de Rango")))))," ")</f>
        <v xml:space="preserve"> </v>
      </c>
    </row>
    <row r="6" spans="1:9" ht="55.2" customHeight="1" x14ac:dyDescent="0.3">
      <c r="A6" s="44" t="s">
        <v>63</v>
      </c>
      <c r="B6" s="32" t="s">
        <v>69</v>
      </c>
      <c r="C6" s="32" t="s">
        <v>89</v>
      </c>
      <c r="D6" s="13"/>
      <c r="E6" s="13"/>
      <c r="F6" s="13"/>
      <c r="G6" s="13"/>
      <c r="H6" s="14" t="e">
        <f>(Tabla22[[#This Row],[Probability of Occurrence]]*(Tabla22[[#This Row],[Exposure]]+Tabla22[[#This Row],[Sensitivity]]))/Tabla22[[#This Row],[Adaptive Capacity]]</f>
        <v>#DIV/0!</v>
      </c>
      <c r="I6" s="47" t="str">
        <f>IFERROR(IF(Tabla22[[#This Row],[Columna1]]&lt;=2,"Very Low", IF(Tabla22[[#This Row],[Columna1]]&lt;=5.9,"Low", IF(Tabla22[[#This Row],[Columna1]]&lt;=8.9,"Moderate", IF(Tabla22[[#This Row],[Columna1]]&lt;=24.9, "High", IF(Tabla22[[#This Row],[Columna1]]&lt;=50, "Crítico", "Fuera de Rango")))))," ")</f>
        <v xml:space="preserve"> </v>
      </c>
    </row>
    <row r="7" spans="1:9" ht="57" customHeight="1" x14ac:dyDescent="0.3">
      <c r="A7" s="44" t="s">
        <v>63</v>
      </c>
      <c r="B7" s="32" t="s">
        <v>70</v>
      </c>
      <c r="C7" s="32" t="s">
        <v>90</v>
      </c>
      <c r="D7" s="13"/>
      <c r="E7" s="13"/>
      <c r="F7" s="13"/>
      <c r="G7" s="13"/>
      <c r="H7" s="14" t="e">
        <f>(Tabla22[[#This Row],[Probability of Occurrence]]*(Tabla22[[#This Row],[Exposure]]+Tabla22[[#This Row],[Sensitivity]]))/Tabla22[[#This Row],[Adaptive Capacity]]</f>
        <v>#DIV/0!</v>
      </c>
      <c r="I7" s="47" t="str">
        <f>IFERROR(IF(Tabla22[[#This Row],[Columna1]]&lt;=2,"Very Low", IF(Tabla22[[#This Row],[Columna1]]&lt;=5.9,"Low", IF(Tabla22[[#This Row],[Columna1]]&lt;=8.9,"Moderate", IF(Tabla22[[#This Row],[Columna1]]&lt;=24.9, "High", IF(Tabla22[[#This Row],[Columna1]]&lt;=50, "Crítico", "Fuera de Rango")))))," ")</f>
        <v xml:space="preserve"> </v>
      </c>
    </row>
    <row r="8" spans="1:9" ht="36" x14ac:dyDescent="0.3">
      <c r="A8" s="44" t="s">
        <v>63</v>
      </c>
      <c r="B8" s="32" t="s">
        <v>70</v>
      </c>
      <c r="C8" s="32" t="s">
        <v>91</v>
      </c>
      <c r="D8" s="13"/>
      <c r="E8" s="13"/>
      <c r="F8" s="13"/>
      <c r="G8" s="13"/>
      <c r="H8" s="14" t="e">
        <f>(Tabla22[[#This Row],[Probability of Occurrence]]*(Tabla22[[#This Row],[Exposure]]+Tabla22[[#This Row],[Sensitivity]]))/Tabla22[[#This Row],[Adaptive Capacity]]</f>
        <v>#DIV/0!</v>
      </c>
      <c r="I8" s="47" t="str">
        <f>IFERROR(IF(Tabla22[[#This Row],[Columna1]]&lt;=2,"Very Low", IF(Tabla22[[#This Row],[Columna1]]&lt;=5.9,"Low", IF(Tabla22[[#This Row],[Columna1]]&lt;=8.9,"Moderate", IF(Tabla22[[#This Row],[Columna1]]&lt;=24.9, "High", IF(Tabla22[[#This Row],[Columna1]]&lt;=50, "Crítico", "Fuera de Rango")))))," ")</f>
        <v xml:space="preserve"> </v>
      </c>
    </row>
    <row r="9" spans="1:9" ht="69" customHeight="1" x14ac:dyDescent="0.3">
      <c r="A9" s="45" t="s">
        <v>64</v>
      </c>
      <c r="B9" s="33" t="s">
        <v>71</v>
      </c>
      <c r="C9" s="34" t="s">
        <v>92</v>
      </c>
      <c r="D9" s="15"/>
      <c r="E9" s="15"/>
      <c r="F9" s="15"/>
      <c r="G9" s="15"/>
      <c r="H9" s="16" t="e">
        <f>(Tabla22[[#This Row],[Probability of Occurrence]]*(Tabla22[[#This Row],[Exposure]]+Tabla22[[#This Row],[Sensitivity]]))/Tabla22[[#This Row],[Adaptive Capacity]]</f>
        <v>#DIV/0!</v>
      </c>
      <c r="I9" s="48" t="str">
        <f>IFERROR(IF(Tabla22[[#This Row],[Columna1]]&lt;=2,"Very Low", IF(Tabla22[[#This Row],[Columna1]]&lt;=5.9,"Low", IF(Tabla22[[#This Row],[Columna1]]&lt;=8.9,"Moderate", IF(Tabla22[[#This Row],[Columna1]]&lt;=24.9, "High", IF(Tabla22[[#This Row],[Columna1]]&lt;=50, "Crítico", "Fuera de Rango")))))," ")</f>
        <v xml:space="preserve"> </v>
      </c>
    </row>
    <row r="10" spans="1:9" ht="61.8" customHeight="1" x14ac:dyDescent="0.3">
      <c r="A10" s="45" t="s">
        <v>64</v>
      </c>
      <c r="B10" s="33" t="s">
        <v>71</v>
      </c>
      <c r="C10" s="34" t="s">
        <v>93</v>
      </c>
      <c r="D10" s="15"/>
      <c r="E10" s="15"/>
      <c r="F10" s="15"/>
      <c r="G10" s="15"/>
      <c r="H10" s="16" t="e">
        <f>(Tabla22[[#This Row],[Probability of Occurrence]]*(Tabla22[[#This Row],[Exposure]]+Tabla22[[#This Row],[Sensitivity]]))/Tabla22[[#This Row],[Adaptive Capacity]]</f>
        <v>#DIV/0!</v>
      </c>
      <c r="I10" s="48" t="str">
        <f>IFERROR(IF(Tabla22[[#This Row],[Columna1]]&lt;=2,"Very Low", IF(Tabla22[[#This Row],[Columna1]]&lt;=5.9,"Low", IF(Tabla22[[#This Row],[Columna1]]&lt;=8.9,"Moderate", IF(Tabla22[[#This Row],[Columna1]]&lt;=24.9, "High", IF(Tabla22[[#This Row],[Columna1]]&lt;=50, "Crítico", "Fuera de Rango")))))," ")</f>
        <v xml:space="preserve"> </v>
      </c>
    </row>
    <row r="11" spans="1:9" ht="36" x14ac:dyDescent="0.3">
      <c r="A11" s="45" t="s">
        <v>64</v>
      </c>
      <c r="B11" s="33" t="s">
        <v>71</v>
      </c>
      <c r="C11" s="34" t="s">
        <v>94</v>
      </c>
      <c r="D11" s="15"/>
      <c r="E11" s="15"/>
      <c r="F11" s="15"/>
      <c r="G11" s="15"/>
      <c r="H11" s="16" t="e">
        <f>(Tabla22[[#This Row],[Probability of Occurrence]]*(Tabla22[[#This Row],[Exposure]]+Tabla22[[#This Row],[Sensitivity]]))/Tabla22[[#This Row],[Adaptive Capacity]]</f>
        <v>#DIV/0!</v>
      </c>
      <c r="I11" s="48" t="str">
        <f>IFERROR(IF(Tabla22[[#This Row],[Columna1]]&lt;=2,"Very Low", IF(Tabla22[[#This Row],[Columna1]]&lt;=5.9,"Low", IF(Tabla22[[#This Row],[Columna1]]&lt;=8.9,"Moderate", IF(Tabla22[[#This Row],[Columna1]]&lt;=24.9, "High", IF(Tabla22[[#This Row],[Columna1]]&lt;=50, "Crítico", "Fuera de Rango")))))," ")</f>
        <v xml:space="preserve"> </v>
      </c>
    </row>
    <row r="12" spans="1:9" ht="31.2" customHeight="1" x14ac:dyDescent="0.3">
      <c r="A12" s="45" t="s">
        <v>64</v>
      </c>
      <c r="B12" s="34" t="s">
        <v>72</v>
      </c>
      <c r="C12" s="34" t="s">
        <v>95</v>
      </c>
      <c r="D12" s="15"/>
      <c r="E12" s="15"/>
      <c r="F12" s="15"/>
      <c r="G12" s="15"/>
      <c r="H12" s="16" t="e">
        <f>(Tabla22[[#This Row],[Probability of Occurrence]]*(Tabla22[[#This Row],[Exposure]]+Tabla22[[#This Row],[Sensitivity]]))/Tabla22[[#This Row],[Adaptive Capacity]]</f>
        <v>#DIV/0!</v>
      </c>
      <c r="I12" s="48" t="str">
        <f>IFERROR(IF(Tabla22[[#This Row],[Columna1]]&lt;=2,"Very Low", IF(Tabla22[[#This Row],[Columna1]]&lt;=5.9,"Low", IF(Tabla22[[#This Row],[Columna1]]&lt;=8.9,"Moderate", IF(Tabla22[[#This Row],[Columna1]]&lt;=24.9, "High", IF(Tabla22[[#This Row],[Columna1]]&lt;=50, "Crítico", "Fuera de Rango")))))," ")</f>
        <v xml:space="preserve"> </v>
      </c>
    </row>
    <row r="13" spans="1:9" ht="35.4" customHeight="1" x14ac:dyDescent="0.3">
      <c r="A13" s="45" t="s">
        <v>64</v>
      </c>
      <c r="B13" s="34" t="s">
        <v>72</v>
      </c>
      <c r="C13" s="34" t="s">
        <v>96</v>
      </c>
      <c r="D13" s="15"/>
      <c r="E13" s="15"/>
      <c r="F13" s="15"/>
      <c r="G13" s="15"/>
      <c r="H13" s="16" t="e">
        <f>(Tabla22[[#This Row],[Probability of Occurrence]]*(Tabla22[[#This Row],[Exposure]]+Tabla22[[#This Row],[Sensitivity]]))/Tabla22[[#This Row],[Adaptive Capacity]]</f>
        <v>#DIV/0!</v>
      </c>
      <c r="I13" s="48" t="str">
        <f>IFERROR(IF(Tabla22[[#This Row],[Columna1]]&lt;=2,"Very Low", IF(Tabla22[[#This Row],[Columna1]]&lt;=5.9,"Low", IF(Tabla22[[#This Row],[Columna1]]&lt;=8.9,"Moderate", IF(Tabla22[[#This Row],[Columna1]]&lt;=24.9, "High", IF(Tabla22[[#This Row],[Columna1]]&lt;=50, "Crítico", "Fuera de Rango")))))," ")</f>
        <v xml:space="preserve"> </v>
      </c>
    </row>
    <row r="14" spans="1:9" ht="42" customHeight="1" x14ac:dyDescent="0.3">
      <c r="A14" s="45" t="s">
        <v>64</v>
      </c>
      <c r="B14" s="34" t="s">
        <v>72</v>
      </c>
      <c r="C14" s="34" t="s">
        <v>97</v>
      </c>
      <c r="D14" s="15"/>
      <c r="E14" s="15"/>
      <c r="F14" s="15"/>
      <c r="G14" s="15"/>
      <c r="H14" s="16" t="e">
        <f>(Tabla22[[#This Row],[Probability of Occurrence]]*(Tabla22[[#This Row],[Exposure]]+Tabla22[[#This Row],[Sensitivity]]))/Tabla22[[#This Row],[Adaptive Capacity]]</f>
        <v>#DIV/0!</v>
      </c>
      <c r="I14" s="48" t="str">
        <f>IFERROR(IF(Tabla22[[#This Row],[Columna1]]&lt;=2,"Very Low", IF(Tabla22[[#This Row],[Columna1]]&lt;=5.9,"Low", IF(Tabla22[[#This Row],[Columna1]]&lt;=8.9,"Moderate", IF(Tabla22[[#This Row],[Columna1]]&lt;=24.9, "High", IF(Tabla22[[#This Row],[Columna1]]&lt;=50, "Crítico", "Fuera de Rango")))))," ")</f>
        <v xml:space="preserve"> </v>
      </c>
    </row>
    <row r="15" spans="1:9" ht="18" x14ac:dyDescent="0.3">
      <c r="A15" s="45" t="s">
        <v>64</v>
      </c>
      <c r="B15" s="34" t="s">
        <v>73</v>
      </c>
      <c r="C15" s="34" t="s">
        <v>98</v>
      </c>
      <c r="D15" s="15"/>
      <c r="E15" s="15"/>
      <c r="F15" s="15"/>
      <c r="G15" s="15"/>
      <c r="H15" s="16" t="e">
        <f>(Tabla22[[#This Row],[Probability of Occurrence]]*(Tabla22[[#This Row],[Exposure]]+Tabla22[[#This Row],[Sensitivity]]))/Tabla22[[#This Row],[Adaptive Capacity]]</f>
        <v>#DIV/0!</v>
      </c>
      <c r="I15" s="48" t="str">
        <f>IFERROR(IF(Tabla22[[#This Row],[Columna1]]&lt;=2,"Very Low", IF(Tabla22[[#This Row],[Columna1]]&lt;=5.9,"Low", IF(Tabla22[[#This Row],[Columna1]]&lt;=8.9,"Moderate", IF(Tabla22[[#This Row],[Columna1]]&lt;=24.9, "High", IF(Tabla22[[#This Row],[Columna1]]&lt;=50, "Crítico", "Fuera de Rango")))))," ")</f>
        <v xml:space="preserve"> </v>
      </c>
    </row>
    <row r="16" spans="1:9" ht="18" x14ac:dyDescent="0.3">
      <c r="A16" s="45" t="s">
        <v>64</v>
      </c>
      <c r="B16" s="34" t="s">
        <v>73</v>
      </c>
      <c r="C16" s="34" t="s">
        <v>99</v>
      </c>
      <c r="D16" s="15"/>
      <c r="E16" s="15"/>
      <c r="F16" s="15"/>
      <c r="G16" s="15"/>
      <c r="H16" s="16" t="e">
        <f>(Tabla22[[#This Row],[Probability of Occurrence]]*(Tabla22[[#This Row],[Exposure]]+Tabla22[[#This Row],[Sensitivity]]))/Tabla22[[#This Row],[Adaptive Capacity]]</f>
        <v>#DIV/0!</v>
      </c>
      <c r="I16" s="48" t="str">
        <f>IFERROR(IF(Tabla22[[#This Row],[Columna1]]&lt;=2,"Very Low", IF(Tabla22[[#This Row],[Columna1]]&lt;=5.9,"Low", IF(Tabla22[[#This Row],[Columna1]]&lt;=8.9,"Moderate", IF(Tabla22[[#This Row],[Columna1]]&lt;=24.9, "High", IF(Tabla22[[#This Row],[Columna1]]&lt;=50, "Crítico", "Fuera de Rango")))))," ")</f>
        <v xml:space="preserve"> </v>
      </c>
    </row>
    <row r="17" spans="1:9" ht="64.2" customHeight="1" x14ac:dyDescent="0.3">
      <c r="A17" s="45" t="s">
        <v>64</v>
      </c>
      <c r="B17" s="34" t="s">
        <v>73</v>
      </c>
      <c r="C17" s="34" t="s">
        <v>100</v>
      </c>
      <c r="D17" s="15"/>
      <c r="E17" s="15"/>
      <c r="F17" s="15"/>
      <c r="G17" s="15"/>
      <c r="H17" s="16" t="e">
        <f>(Tabla22[[#This Row],[Probability of Occurrence]]*(Tabla22[[#This Row],[Exposure]]+Tabla22[[#This Row],[Sensitivity]]))/Tabla22[[#This Row],[Adaptive Capacity]]</f>
        <v>#DIV/0!</v>
      </c>
      <c r="I17" s="48" t="str">
        <f>IFERROR(IF(Tabla22[[#This Row],[Columna1]]&lt;=2,"Very Low", IF(Tabla22[[#This Row],[Columna1]]&lt;=5.9,"Low", IF(Tabla22[[#This Row],[Columna1]]&lt;=8.9,"Moderate", IF(Tabla22[[#This Row],[Columna1]]&lt;=24.9, "High", IF(Tabla22[[#This Row],[Columna1]]&lt;=50, "Crítico", "Fuera de Rango")))))," ")</f>
        <v xml:space="preserve"> </v>
      </c>
    </row>
    <row r="18" spans="1:9" ht="37.799999999999997" customHeight="1" x14ac:dyDescent="0.3">
      <c r="A18" s="44" t="s">
        <v>0</v>
      </c>
      <c r="B18" s="35" t="s">
        <v>74</v>
      </c>
      <c r="C18" s="32" t="s">
        <v>101</v>
      </c>
      <c r="D18" s="13"/>
      <c r="E18" s="13"/>
      <c r="F18" s="13"/>
      <c r="G18" s="13"/>
      <c r="H18" s="14" t="e">
        <f>(Tabla22[[#This Row],[Probability of Occurrence]]*(Tabla22[[#This Row],[Exposure]]+Tabla22[[#This Row],[Sensitivity]]))/Tabla22[[#This Row],[Adaptive Capacity]]</f>
        <v>#DIV/0!</v>
      </c>
      <c r="I18" s="47" t="str">
        <f>IFERROR(IF(Tabla22[[#This Row],[Columna1]]&lt;=2,"Very Low", IF(Tabla22[[#This Row],[Columna1]]&lt;=5.9,"Low", IF(Tabla22[[#This Row],[Columna1]]&lt;=8.9,"Moderate", IF(Tabla22[[#This Row],[Columna1]]&lt;=24.9, "High", IF(Tabla22[[#This Row],[Columna1]]&lt;=50, "Crítico", "Fuera de Rango")))))," ")</f>
        <v xml:space="preserve"> </v>
      </c>
    </row>
    <row r="19" spans="1:9" ht="45" customHeight="1" x14ac:dyDescent="0.3">
      <c r="A19" s="44" t="s">
        <v>0</v>
      </c>
      <c r="B19" s="35" t="s">
        <v>74</v>
      </c>
      <c r="C19" s="32" t="s">
        <v>102</v>
      </c>
      <c r="D19" s="13"/>
      <c r="E19" s="13"/>
      <c r="F19" s="13"/>
      <c r="G19" s="13"/>
      <c r="H19" s="14" t="e">
        <f>(Tabla22[[#This Row],[Probability of Occurrence]]*(Tabla22[[#This Row],[Exposure]]+Tabla22[[#This Row],[Sensitivity]]))/Tabla22[[#This Row],[Adaptive Capacity]]</f>
        <v>#DIV/0!</v>
      </c>
      <c r="I19" s="47" t="str">
        <f>IFERROR(IF(Tabla22[[#This Row],[Columna1]]&lt;=2,"Very Low", IF(Tabla22[[#This Row],[Columna1]]&lt;=5.9,"Low", IF(Tabla22[[#This Row],[Columna1]]&lt;=8.9,"Moderate", IF(Tabla22[[#This Row],[Columna1]]&lt;=24.9, "High", IF(Tabla22[[#This Row],[Columna1]]&lt;=50, "Crítico", "Fuera de Rango")))))," ")</f>
        <v xml:space="preserve"> </v>
      </c>
    </row>
    <row r="20" spans="1:9" ht="52.8" customHeight="1" x14ac:dyDescent="0.3">
      <c r="A20" s="44" t="s">
        <v>0</v>
      </c>
      <c r="B20" s="32" t="s">
        <v>75</v>
      </c>
      <c r="C20" s="32" t="s">
        <v>103</v>
      </c>
      <c r="D20" s="13"/>
      <c r="E20" s="13"/>
      <c r="F20" s="13"/>
      <c r="G20" s="13"/>
      <c r="H20" s="14" t="e">
        <f>(Tabla22[[#This Row],[Probability of Occurrence]]*(Tabla22[[#This Row],[Exposure]]+Tabla22[[#This Row],[Sensitivity]]))/Tabla22[[#This Row],[Adaptive Capacity]]</f>
        <v>#DIV/0!</v>
      </c>
      <c r="I20" s="47" t="str">
        <f>IFERROR(IF(Tabla22[[#This Row],[Columna1]]&lt;=2,"Very Low", IF(Tabla22[[#This Row],[Columna1]]&lt;=5.9,"Low", IF(Tabla22[[#This Row],[Columna1]]&lt;=8.9,"Moderate", IF(Tabla22[[#This Row],[Columna1]]&lt;=24.9, "High", IF(Tabla22[[#This Row],[Columna1]]&lt;=50, "Crítico", "Fuera de Rango")))))," ")</f>
        <v xml:space="preserve"> </v>
      </c>
    </row>
    <row r="21" spans="1:9" ht="18" x14ac:dyDescent="0.3">
      <c r="A21" s="44" t="s">
        <v>0</v>
      </c>
      <c r="B21" s="32" t="s">
        <v>75</v>
      </c>
      <c r="C21" s="32" t="s">
        <v>104</v>
      </c>
      <c r="D21" s="13"/>
      <c r="E21" s="13"/>
      <c r="F21" s="13"/>
      <c r="G21" s="13"/>
      <c r="H21" s="14" t="e">
        <f>(Tabla22[[#This Row],[Probability of Occurrence]]*(Tabla22[[#This Row],[Exposure]]+Tabla22[[#This Row],[Sensitivity]]))/Tabla22[[#This Row],[Adaptive Capacity]]</f>
        <v>#DIV/0!</v>
      </c>
      <c r="I21" s="47" t="str">
        <f>IFERROR(IF(Tabla22[[#This Row],[Columna1]]&lt;=2,"Very Low", IF(Tabla22[[#This Row],[Columna1]]&lt;=5.9,"Low", IF(Tabla22[[#This Row],[Columna1]]&lt;=8.9,"Moderate", IF(Tabla22[[#This Row],[Columna1]]&lt;=24.9, "High", IF(Tabla22[[#This Row],[Columna1]]&lt;=50, "Crítico", "Fuera de Rango")))))," ")</f>
        <v xml:space="preserve"> </v>
      </c>
    </row>
    <row r="22" spans="1:9" ht="57.6" customHeight="1" x14ac:dyDescent="0.3">
      <c r="A22" s="44" t="s">
        <v>0</v>
      </c>
      <c r="B22" s="32" t="s">
        <v>76</v>
      </c>
      <c r="C22" s="32" t="s">
        <v>105</v>
      </c>
      <c r="D22" s="13"/>
      <c r="E22" s="13"/>
      <c r="F22" s="13"/>
      <c r="G22" s="13"/>
      <c r="H22" s="14" t="e">
        <f>(Tabla22[[#This Row],[Probability of Occurrence]]*(Tabla22[[#This Row],[Exposure]]+Tabla22[[#This Row],[Sensitivity]]))/Tabla22[[#This Row],[Adaptive Capacity]]</f>
        <v>#DIV/0!</v>
      </c>
      <c r="I22" s="47" t="str">
        <f>IFERROR(IF(Tabla22[[#This Row],[Columna1]]&lt;=2,"Very Low", IF(Tabla22[[#This Row],[Columna1]]&lt;=5.9,"Low", IF(Tabla22[[#This Row],[Columna1]]&lt;=8.9,"Moderate", IF(Tabla22[[#This Row],[Columna1]]&lt;=24.9, "High", IF(Tabla22[[#This Row],[Columna1]]&lt;=50, "Crítico", "Fuera de Rango")))))," ")</f>
        <v xml:space="preserve"> </v>
      </c>
    </row>
    <row r="23" spans="1:9" ht="54.6" customHeight="1" x14ac:dyDescent="0.3">
      <c r="A23" s="44" t="s">
        <v>0</v>
      </c>
      <c r="B23" s="32" t="s">
        <v>77</v>
      </c>
      <c r="C23" s="32" t="s">
        <v>106</v>
      </c>
      <c r="D23" s="13"/>
      <c r="E23" s="13"/>
      <c r="F23" s="13"/>
      <c r="G23" s="13"/>
      <c r="H23" s="14" t="e">
        <f>(Tabla22[[#This Row],[Probability of Occurrence]]*(Tabla22[[#This Row],[Exposure]]+Tabla22[[#This Row],[Sensitivity]]))/Tabla22[[#This Row],[Adaptive Capacity]]</f>
        <v>#DIV/0!</v>
      </c>
      <c r="I23" s="47" t="str">
        <f>IFERROR(IF(Tabla22[[#This Row],[Columna1]]&lt;=2,"Very Low", IF(Tabla22[[#This Row],[Columna1]]&lt;=5.9,"Low", IF(Tabla22[[#This Row],[Columna1]]&lt;=8.9,"Moderate", IF(Tabla22[[#This Row],[Columna1]]&lt;=24.9, "High", IF(Tabla22[[#This Row],[Columna1]]&lt;=50, "Crítico", "Fuera de Rango")))))," ")</f>
        <v xml:space="preserve"> </v>
      </c>
    </row>
    <row r="24" spans="1:9" ht="42" customHeight="1" x14ac:dyDescent="0.3">
      <c r="A24" s="45" t="s">
        <v>65</v>
      </c>
      <c r="B24" s="33" t="s">
        <v>78</v>
      </c>
      <c r="C24" s="34" t="s">
        <v>107</v>
      </c>
      <c r="D24" s="15"/>
      <c r="E24" s="15"/>
      <c r="F24" s="15"/>
      <c r="G24" s="15"/>
      <c r="H24" s="16" t="e">
        <f>(Tabla22[[#This Row],[Probability of Occurrence]]*(Tabla22[[#This Row],[Exposure]]+Tabla22[[#This Row],[Sensitivity]]))/Tabla22[[#This Row],[Adaptive Capacity]]</f>
        <v>#DIV/0!</v>
      </c>
      <c r="I24" s="48" t="str">
        <f>IFERROR(IF(Tabla22[[#This Row],[Columna1]]&lt;=2,"Very Low", IF(Tabla22[[#This Row],[Columna1]]&lt;=5.9,"Low", IF(Tabla22[[#This Row],[Columna1]]&lt;=8.9,"Moderate", IF(Tabla22[[#This Row],[Columna1]]&lt;=24.9, "High", IF(Tabla22[[#This Row],[Columna1]]&lt;=50, "Crítico", "Fuera de Rango")))))," ")</f>
        <v xml:space="preserve"> </v>
      </c>
    </row>
    <row r="25" spans="1:9" ht="36" x14ac:dyDescent="0.3">
      <c r="A25" s="45" t="s">
        <v>65</v>
      </c>
      <c r="B25" s="33" t="s">
        <v>78</v>
      </c>
      <c r="C25" s="34" t="s">
        <v>108</v>
      </c>
      <c r="D25" s="15"/>
      <c r="E25" s="15"/>
      <c r="F25" s="15"/>
      <c r="G25" s="15"/>
      <c r="H25" s="16" t="e">
        <f>(Tabla22[[#This Row],[Probability of Occurrence]]*(Tabla22[[#This Row],[Exposure]]+Tabla22[[#This Row],[Sensitivity]]))/Tabla22[[#This Row],[Adaptive Capacity]]</f>
        <v>#DIV/0!</v>
      </c>
      <c r="I25" s="48" t="str">
        <f>IFERROR(IF(Tabla22[[#This Row],[Columna1]]&lt;=2,"Very Low", IF(Tabla22[[#This Row],[Columna1]]&lt;=5.9,"Low", IF(Tabla22[[#This Row],[Columna1]]&lt;=8.9,"Moderate", IF(Tabla22[[#This Row],[Columna1]]&lt;=24.9, "High", IF(Tabla22[[#This Row],[Columna1]]&lt;=50, "Crítico", "Fuera de Rango")))))," ")</f>
        <v xml:space="preserve"> </v>
      </c>
    </row>
    <row r="26" spans="1:9" ht="57" customHeight="1" x14ac:dyDescent="0.3">
      <c r="A26" s="45" t="s">
        <v>65</v>
      </c>
      <c r="B26" s="33" t="s">
        <v>78</v>
      </c>
      <c r="C26" s="34" t="s">
        <v>109</v>
      </c>
      <c r="D26" s="15"/>
      <c r="E26" s="15"/>
      <c r="F26" s="15"/>
      <c r="G26" s="15"/>
      <c r="H26" s="16" t="e">
        <f>(Tabla22[[#This Row],[Probability of Occurrence]]*(Tabla22[[#This Row],[Exposure]]+Tabla22[[#This Row],[Sensitivity]]))/Tabla22[[#This Row],[Adaptive Capacity]]</f>
        <v>#DIV/0!</v>
      </c>
      <c r="I26" s="48" t="str">
        <f>IFERROR(IF(Tabla22[[#This Row],[Columna1]]&lt;=2,"Very Low", IF(Tabla22[[#This Row],[Columna1]]&lt;=5.9,"Low", IF(Tabla22[[#This Row],[Columna1]]&lt;=8.9,"Moderate", IF(Tabla22[[#This Row],[Columna1]]&lt;=24.9, "High", IF(Tabla22[[#This Row],[Columna1]]&lt;=50, "Crítico", "Fuera de Rango")))))," ")</f>
        <v xml:space="preserve"> </v>
      </c>
    </row>
    <row r="27" spans="1:9" ht="53.4" customHeight="1" x14ac:dyDescent="0.3">
      <c r="A27" s="45" t="s">
        <v>65</v>
      </c>
      <c r="B27" s="34" t="s">
        <v>79</v>
      </c>
      <c r="C27" s="34" t="s">
        <v>110</v>
      </c>
      <c r="D27" s="15"/>
      <c r="E27" s="15"/>
      <c r="F27" s="15"/>
      <c r="G27" s="15"/>
      <c r="H27" s="16" t="e">
        <f>(Tabla22[[#This Row],[Probability of Occurrence]]*(Tabla22[[#This Row],[Exposure]]+Tabla22[[#This Row],[Sensitivity]]))/Tabla22[[#This Row],[Adaptive Capacity]]</f>
        <v>#DIV/0!</v>
      </c>
      <c r="I27" s="48" t="str">
        <f>IFERROR(IF(Tabla22[[#This Row],[Columna1]]&lt;=2,"Very Low", IF(Tabla22[[#This Row],[Columna1]]&lt;=5.9,"Low", IF(Tabla22[[#This Row],[Columna1]]&lt;=8.9,"Moderate", IF(Tabla22[[#This Row],[Columna1]]&lt;=24.9, "High", IF(Tabla22[[#This Row],[Columna1]]&lt;=50, "Crítico", "Fuera de Rango")))))," ")</f>
        <v xml:space="preserve"> </v>
      </c>
    </row>
    <row r="28" spans="1:9" ht="34.799999999999997" customHeight="1" x14ac:dyDescent="0.3">
      <c r="A28" s="45" t="s">
        <v>65</v>
      </c>
      <c r="B28" s="34" t="s">
        <v>79</v>
      </c>
      <c r="C28" s="34" t="s">
        <v>111</v>
      </c>
      <c r="D28" s="15"/>
      <c r="E28" s="15"/>
      <c r="F28" s="15"/>
      <c r="G28" s="15"/>
      <c r="H28" s="16" t="e">
        <f>(Tabla22[[#This Row],[Probability of Occurrence]]*(Tabla22[[#This Row],[Exposure]]+Tabla22[[#This Row],[Sensitivity]]))/Tabla22[[#This Row],[Adaptive Capacity]]</f>
        <v>#DIV/0!</v>
      </c>
      <c r="I28" s="48" t="str">
        <f>IFERROR(IF(Tabla22[[#This Row],[Columna1]]&lt;=2,"Very Low", IF(Tabla22[[#This Row],[Columna1]]&lt;=5.9,"Low", IF(Tabla22[[#This Row],[Columna1]]&lt;=8.9,"Moderate", IF(Tabla22[[#This Row],[Columna1]]&lt;=24.9, "High", IF(Tabla22[[#This Row],[Columna1]]&lt;=50, "Crítico", "Fuera de Rango")))))," ")</f>
        <v xml:space="preserve"> </v>
      </c>
    </row>
    <row r="29" spans="1:9" ht="36" x14ac:dyDescent="0.3">
      <c r="A29" s="45" t="s">
        <v>65</v>
      </c>
      <c r="B29" s="34" t="s">
        <v>79</v>
      </c>
      <c r="C29" s="34" t="s">
        <v>112</v>
      </c>
      <c r="D29" s="15"/>
      <c r="E29" s="15"/>
      <c r="F29" s="15"/>
      <c r="G29" s="15"/>
      <c r="H29" s="16" t="e">
        <f>(Tabla22[[#This Row],[Probability of Occurrence]]*(Tabla22[[#This Row],[Exposure]]+Tabla22[[#This Row],[Sensitivity]]))/Tabla22[[#This Row],[Adaptive Capacity]]</f>
        <v>#DIV/0!</v>
      </c>
      <c r="I29" s="48" t="str">
        <f>IFERROR(IF(Tabla22[[#This Row],[Columna1]]&lt;=2,"Very Low", IF(Tabla22[[#This Row],[Columna1]]&lt;=5.9,"Low", IF(Tabla22[[#This Row],[Columna1]]&lt;=8.9,"Moderate", IF(Tabla22[[#This Row],[Columna1]]&lt;=24.9, "High", IF(Tabla22[[#This Row],[Columna1]]&lt;=50, "Crítico", "Fuera de Rango")))))," ")</f>
        <v xml:space="preserve"> </v>
      </c>
    </row>
    <row r="30" spans="1:9" ht="36" x14ac:dyDescent="0.3">
      <c r="A30" s="45" t="s">
        <v>65</v>
      </c>
      <c r="B30" s="34" t="s">
        <v>80</v>
      </c>
      <c r="C30" s="34" t="s">
        <v>113</v>
      </c>
      <c r="D30" s="15"/>
      <c r="E30" s="15"/>
      <c r="F30" s="15"/>
      <c r="G30" s="15"/>
      <c r="H30" s="16" t="e">
        <f>(Tabla22[[#This Row],[Probability of Occurrence]]*(Tabla22[[#This Row],[Exposure]]+Tabla22[[#This Row],[Sensitivity]]))/Tabla22[[#This Row],[Adaptive Capacity]]</f>
        <v>#DIV/0!</v>
      </c>
      <c r="I30" s="48" t="str">
        <f>IFERROR(IF(Tabla22[[#This Row],[Columna1]]&lt;=2,"Very Low", IF(Tabla22[[#This Row],[Columna1]]&lt;=5.9,"Low", IF(Tabla22[[#This Row],[Columna1]]&lt;=8.9,"Moderate", IF(Tabla22[[#This Row],[Columna1]]&lt;=24.9, "High", IF(Tabla22[[#This Row],[Columna1]]&lt;=50, "Crítico", "Fuera de Rango")))))," ")</f>
        <v xml:space="preserve"> </v>
      </c>
    </row>
    <row r="31" spans="1:9" ht="37.799999999999997" customHeight="1" x14ac:dyDescent="0.3">
      <c r="A31" s="45" t="s">
        <v>65</v>
      </c>
      <c r="B31" s="34" t="s">
        <v>80</v>
      </c>
      <c r="C31" s="34" t="s">
        <v>114</v>
      </c>
      <c r="D31" s="15"/>
      <c r="E31" s="15"/>
      <c r="F31" s="15"/>
      <c r="G31" s="15"/>
      <c r="H31" s="16" t="e">
        <f>(Tabla22[[#This Row],[Probability of Occurrence]]*(Tabla22[[#This Row],[Exposure]]+Tabla22[[#This Row],[Sensitivity]]))/Tabla22[[#This Row],[Adaptive Capacity]]</f>
        <v>#DIV/0!</v>
      </c>
      <c r="I31" s="48" t="str">
        <f>IFERROR(IF(Tabla22[[#This Row],[Columna1]]&lt;=2,"Very Low", IF(Tabla22[[#This Row],[Columna1]]&lt;=5.9,"Low", IF(Tabla22[[#This Row],[Columna1]]&lt;=8.9,"Moderate", IF(Tabla22[[#This Row],[Columna1]]&lt;=24.9, "High", IF(Tabla22[[#This Row],[Columna1]]&lt;=50, "Crítico", "Fuera de Rango")))))," ")</f>
        <v xml:space="preserve"> </v>
      </c>
    </row>
    <row r="32" spans="1:9" ht="37.799999999999997" customHeight="1" x14ac:dyDescent="0.3">
      <c r="A32" s="45" t="s">
        <v>65</v>
      </c>
      <c r="B32" s="34" t="s">
        <v>80</v>
      </c>
      <c r="C32" s="34" t="s">
        <v>146</v>
      </c>
      <c r="D32" s="15"/>
      <c r="E32" s="15"/>
      <c r="F32" s="15"/>
      <c r="G32" s="15"/>
      <c r="H32" s="16" t="e">
        <f>(Tabla22[[#This Row],[Probability of Occurrence]]*(Tabla22[[#This Row],[Exposure]]+Tabla22[[#This Row],[Sensitivity]]))/Tabla22[[#This Row],[Adaptive Capacity]]</f>
        <v>#DIV/0!</v>
      </c>
      <c r="I32" s="48" t="str">
        <f>IFERROR(IF(Tabla22[[#This Row],[Columna1]]&lt;=2,"Very Low", IF(Tabla22[[#This Row],[Columna1]]&lt;=5.9,"Low", IF(Tabla22[[#This Row],[Columna1]]&lt;=8.9,"Moderate", IF(Tabla22[[#This Row],[Columna1]]&lt;=24.9, "High", IF(Tabla22[[#This Row],[Columna1]]&lt;=50, "Crítico", "Fuera de Rango")))))," ")</f>
        <v xml:space="preserve"> </v>
      </c>
    </row>
    <row r="33" spans="1:9" ht="18" x14ac:dyDescent="0.3">
      <c r="A33" s="44" t="s">
        <v>66</v>
      </c>
      <c r="B33" s="35" t="s">
        <v>81</v>
      </c>
      <c r="C33" s="32" t="s">
        <v>115</v>
      </c>
      <c r="D33" s="13"/>
      <c r="E33" s="13"/>
      <c r="F33" s="13"/>
      <c r="G33" s="13"/>
      <c r="H33" s="14" t="e">
        <f>(Tabla22[[#This Row],[Probability of Occurrence]]*(Tabla22[[#This Row],[Exposure]]+Tabla22[[#This Row],[Sensitivity]]))/Tabla22[[#This Row],[Adaptive Capacity]]</f>
        <v>#DIV/0!</v>
      </c>
      <c r="I33" s="47" t="str">
        <f>IFERROR(IF(Tabla22[[#This Row],[Columna1]]&lt;=2,"Very Low", IF(Tabla22[[#This Row],[Columna1]]&lt;=5.9,"Low", IF(Tabla22[[#This Row],[Columna1]]&lt;=8.9,"Moderate", IF(Tabla22[[#This Row],[Columna1]]&lt;=24.9, "High", IF(Tabla22[[#This Row],[Columna1]]&lt;=50, "Crítico", "Fuera de Rango")))))," ")</f>
        <v xml:space="preserve"> </v>
      </c>
    </row>
    <row r="34" spans="1:9" ht="23.4" customHeight="1" x14ac:dyDescent="0.3">
      <c r="A34" s="44" t="s">
        <v>66</v>
      </c>
      <c r="B34" s="35" t="s">
        <v>81</v>
      </c>
      <c r="C34" s="32" t="s">
        <v>116</v>
      </c>
      <c r="D34" s="13"/>
      <c r="E34" s="13"/>
      <c r="F34" s="13"/>
      <c r="G34" s="13"/>
      <c r="H34" s="14" t="e">
        <f>(Tabla22[[#This Row],[Probability of Occurrence]]*(Tabla22[[#This Row],[Exposure]]+Tabla22[[#This Row],[Sensitivity]]))/Tabla22[[#This Row],[Adaptive Capacity]]</f>
        <v>#DIV/0!</v>
      </c>
      <c r="I34" s="47" t="str">
        <f>IFERROR(IF(Tabla22[[#This Row],[Columna1]]&lt;=2,"Very Low", IF(Tabla22[[#This Row],[Columna1]]&lt;=5.9,"Low", IF(Tabla22[[#This Row],[Columna1]]&lt;=8.9,"Moderate", IF(Tabla22[[#This Row],[Columna1]]&lt;=24.9, "High", IF(Tabla22[[#This Row],[Columna1]]&lt;=50, "Crítico", "Fuera de Rango")))))," ")</f>
        <v xml:space="preserve"> </v>
      </c>
    </row>
    <row r="35" spans="1:9" ht="68.400000000000006" customHeight="1" x14ac:dyDescent="0.3">
      <c r="A35" s="44" t="s">
        <v>66</v>
      </c>
      <c r="B35" s="32" t="s">
        <v>82</v>
      </c>
      <c r="C35" s="32" t="s">
        <v>117</v>
      </c>
      <c r="D35" s="13"/>
      <c r="E35" s="13"/>
      <c r="F35" s="13"/>
      <c r="G35" s="13"/>
      <c r="H35" s="14" t="e">
        <f>(Tabla22[[#This Row],[Probability of Occurrence]]*(Tabla22[[#This Row],[Exposure]]+Tabla22[[#This Row],[Sensitivity]]))/Tabla22[[#This Row],[Adaptive Capacity]]</f>
        <v>#DIV/0!</v>
      </c>
      <c r="I35" s="47" t="str">
        <f>IFERROR(IF(Tabla22[[#This Row],[Columna1]]&lt;=2,"Very Low", IF(Tabla22[[#This Row],[Columna1]]&lt;=5.9,"Low", IF(Tabla22[[#This Row],[Columna1]]&lt;=8.9,"Moderate", IF(Tabla22[[#This Row],[Columna1]]&lt;=24.9, "High", IF(Tabla22[[#This Row],[Columna1]]&lt;=50, "Crítico", "Fuera de Rango")))))," ")</f>
        <v xml:space="preserve"> </v>
      </c>
    </row>
    <row r="36" spans="1:9" ht="36" x14ac:dyDescent="0.3">
      <c r="A36" s="44" t="s">
        <v>66</v>
      </c>
      <c r="B36" s="32" t="s">
        <v>82</v>
      </c>
      <c r="C36" s="32" t="s">
        <v>118</v>
      </c>
      <c r="D36" s="13"/>
      <c r="E36" s="13"/>
      <c r="F36" s="13"/>
      <c r="G36" s="13"/>
      <c r="H36" s="14" t="e">
        <f>(Tabla22[[#This Row],[Probability of Occurrence]]*(Tabla22[[#This Row],[Exposure]]+Tabla22[[#This Row],[Sensitivity]]))/Tabla22[[#This Row],[Adaptive Capacity]]</f>
        <v>#DIV/0!</v>
      </c>
      <c r="I36" s="47" t="str">
        <f>IFERROR(IF(Tabla22[[#This Row],[Columna1]]&lt;=2,"Very Low", IF(Tabla22[[#This Row],[Columna1]]&lt;=5.9,"Low", IF(Tabla22[[#This Row],[Columna1]]&lt;=8.9,"Moderate", IF(Tabla22[[#This Row],[Columna1]]&lt;=24.9, "High", IF(Tabla22[[#This Row],[Columna1]]&lt;=50, "Crítico", "Fuera de Rango")))))," ")</f>
        <v xml:space="preserve"> </v>
      </c>
    </row>
    <row r="37" spans="1:9" ht="36" x14ac:dyDescent="0.3">
      <c r="A37" s="44" t="s">
        <v>66</v>
      </c>
      <c r="B37" s="32" t="s">
        <v>82</v>
      </c>
      <c r="C37" s="32" t="s">
        <v>119</v>
      </c>
      <c r="D37" s="13"/>
      <c r="E37" s="13"/>
      <c r="F37" s="13"/>
      <c r="G37" s="13"/>
      <c r="H37" s="14" t="e">
        <f>(Tabla22[[#This Row],[Probability of Occurrence]]*(Tabla22[[#This Row],[Exposure]]+Tabla22[[#This Row],[Sensitivity]]))/Tabla22[[#This Row],[Adaptive Capacity]]</f>
        <v>#DIV/0!</v>
      </c>
      <c r="I37" s="47" t="str">
        <f>IFERROR(IF(Tabla22[[#This Row],[Columna1]]&lt;=2,"Very Low", IF(Tabla22[[#This Row],[Columna1]]&lt;=5.9,"Low", IF(Tabla22[[#This Row],[Columna1]]&lt;=8.9,"Moderate", IF(Tabla22[[#This Row],[Columna1]]&lt;=24.9, "High", IF(Tabla22[[#This Row],[Columna1]]&lt;=50, "Crítico", "Fuera de Rango")))))," ")</f>
        <v xml:space="preserve"> </v>
      </c>
    </row>
    <row r="38" spans="1:9" ht="36" x14ac:dyDescent="0.3">
      <c r="A38" s="44" t="s">
        <v>66</v>
      </c>
      <c r="B38" s="32" t="s">
        <v>82</v>
      </c>
      <c r="C38" s="32" t="s">
        <v>120</v>
      </c>
      <c r="D38" s="13"/>
      <c r="E38" s="13"/>
      <c r="F38" s="13"/>
      <c r="G38" s="13"/>
      <c r="H38" s="14" t="e">
        <f>(Tabla22[[#This Row],[Probability of Occurrence]]*(Tabla22[[#This Row],[Exposure]]+Tabla22[[#This Row],[Sensitivity]]))/Tabla22[[#This Row],[Adaptive Capacity]]</f>
        <v>#DIV/0!</v>
      </c>
      <c r="I38" s="47" t="str">
        <f>IFERROR(IF(Tabla22[[#This Row],[Columna1]]&lt;=2,"Very Low", IF(Tabla22[[#This Row],[Columna1]]&lt;=5.9,"Low", IF(Tabla22[[#This Row],[Columna1]]&lt;=8.9,"Moderate", IF(Tabla22[[#This Row],[Columna1]]&lt;=24.9, "High", IF(Tabla22[[#This Row],[Columna1]]&lt;=50, "Crítico", "Fuera de Rango")))))," ")</f>
        <v xml:space="preserve"> </v>
      </c>
    </row>
    <row r="39" spans="1:9" ht="57" customHeight="1" x14ac:dyDescent="0.3">
      <c r="A39" s="44" t="s">
        <v>66</v>
      </c>
      <c r="B39" s="32" t="s">
        <v>83</v>
      </c>
      <c r="C39" s="32" t="s">
        <v>121</v>
      </c>
      <c r="D39" s="13"/>
      <c r="E39" s="13"/>
      <c r="F39" s="13"/>
      <c r="G39" s="13"/>
      <c r="H39" s="14" t="e">
        <f>(Tabla22[[#This Row],[Probability of Occurrence]]*(Tabla22[[#This Row],[Exposure]]+Tabla22[[#This Row],[Sensitivity]]))/Tabla22[[#This Row],[Adaptive Capacity]]</f>
        <v>#DIV/0!</v>
      </c>
      <c r="I39" s="47" t="str">
        <f>IFERROR(IF(Tabla22[[#This Row],[Columna1]]&lt;=2,"Very Low", IF(Tabla22[[#This Row],[Columna1]]&lt;=5.9,"Low", IF(Tabla22[[#This Row],[Columna1]]&lt;=8.9,"Moderate", IF(Tabla22[[#This Row],[Columna1]]&lt;=24.9, "High", IF(Tabla22[[#This Row],[Columna1]]&lt;=50, "Crítico", "Fuera de Rango")))))," ")</f>
        <v xml:space="preserve"> </v>
      </c>
    </row>
    <row r="40" spans="1:9" ht="18" x14ac:dyDescent="0.3">
      <c r="A40" s="44" t="s">
        <v>66</v>
      </c>
      <c r="B40" s="32" t="s">
        <v>83</v>
      </c>
      <c r="C40" s="32" t="s">
        <v>122</v>
      </c>
      <c r="D40" s="13"/>
      <c r="E40" s="13"/>
      <c r="F40" s="13"/>
      <c r="G40" s="13"/>
      <c r="H40" s="14" t="e">
        <f>(Tabla22[[#This Row],[Probability of Occurrence]]*(Tabla22[[#This Row],[Exposure]]+Tabla22[[#This Row],[Sensitivity]]))/Tabla22[[#This Row],[Adaptive Capacity]]</f>
        <v>#DIV/0!</v>
      </c>
      <c r="I40" s="47" t="str">
        <f>IFERROR(IF(Tabla22[[#This Row],[Columna1]]&lt;=2,"Very Low", IF(Tabla22[[#This Row],[Columna1]]&lt;=5.9,"Low", IF(Tabla22[[#This Row],[Columna1]]&lt;=8.9,"Moderate", IF(Tabla22[[#This Row],[Columna1]]&lt;=24.9, "High", IF(Tabla22[[#This Row],[Columna1]]&lt;=50, "Crítico", "Fuera de Rango")))))," ")</f>
        <v xml:space="preserve"> </v>
      </c>
    </row>
    <row r="41" spans="1:9" ht="18" x14ac:dyDescent="0.3">
      <c r="A41" s="44" t="s">
        <v>66</v>
      </c>
      <c r="B41" s="32" t="s">
        <v>83</v>
      </c>
      <c r="C41" s="32" t="s">
        <v>123</v>
      </c>
      <c r="D41" s="13"/>
      <c r="E41" s="13"/>
      <c r="F41" s="13"/>
      <c r="G41" s="13"/>
      <c r="H41" s="14" t="e">
        <f>(Tabla22[[#This Row],[Probability of Occurrence]]*(Tabla22[[#This Row],[Exposure]]+Tabla22[[#This Row],[Sensitivity]]))/Tabla22[[#This Row],[Adaptive Capacity]]</f>
        <v>#DIV/0!</v>
      </c>
      <c r="I41" s="47" t="str">
        <f>IFERROR(IF(Tabla22[[#This Row],[Columna1]]&lt;=2,"Very Low", IF(Tabla22[[#This Row],[Columna1]]&lt;=5.9,"Low", IF(Tabla22[[#This Row],[Columna1]]&lt;=8.9,"Moderate", IF(Tabla22[[#This Row],[Columna1]]&lt;=24.9, "High", IF(Tabla22[[#This Row],[Columna1]]&lt;=50, "Crítico", "Fuera de Rango")))))," ")</f>
        <v xml:space="preserve"> </v>
      </c>
    </row>
    <row r="42" spans="1:9" ht="18" x14ac:dyDescent="0.3">
      <c r="A42" s="45" t="s">
        <v>1</v>
      </c>
      <c r="B42" s="33" t="s">
        <v>84</v>
      </c>
      <c r="C42" s="34" t="s">
        <v>124</v>
      </c>
      <c r="D42" s="15"/>
      <c r="E42" s="15"/>
      <c r="F42" s="15"/>
      <c r="G42" s="15"/>
      <c r="H42" s="16" t="e">
        <f>(Tabla22[[#This Row],[Probability of Occurrence]]*(Tabla22[[#This Row],[Exposure]]+Tabla22[[#This Row],[Sensitivity]]))/Tabla22[[#This Row],[Adaptive Capacity]]</f>
        <v>#DIV/0!</v>
      </c>
      <c r="I42" s="48" t="str">
        <f>IFERROR(IF(Tabla22[[#This Row],[Columna1]]&lt;=2,"Very Low", IF(Tabla22[[#This Row],[Columna1]]&lt;=5.9,"Low", IF(Tabla22[[#This Row],[Columna1]]&lt;=8.9,"Moderate", IF(Tabla22[[#This Row],[Columna1]]&lt;=24.9, "High", IF(Tabla22[[#This Row],[Columna1]]&lt;=50, "Crítico", "Fuera de Rango")))))," ")</f>
        <v xml:space="preserve"> </v>
      </c>
    </row>
    <row r="43" spans="1:9" ht="18" x14ac:dyDescent="0.3">
      <c r="A43" s="45" t="s">
        <v>1</v>
      </c>
      <c r="B43" s="33" t="s">
        <v>84</v>
      </c>
      <c r="C43" s="34" t="s">
        <v>125</v>
      </c>
      <c r="D43" s="15"/>
      <c r="E43" s="15"/>
      <c r="F43" s="15"/>
      <c r="G43" s="15"/>
      <c r="H43" s="16" t="e">
        <f>(Tabla22[[#This Row],[Probability of Occurrence]]*(Tabla22[[#This Row],[Exposure]]+Tabla22[[#This Row],[Sensitivity]]))/Tabla22[[#This Row],[Adaptive Capacity]]</f>
        <v>#DIV/0!</v>
      </c>
      <c r="I43" s="48" t="str">
        <f>IFERROR(IF(Tabla22[[#This Row],[Columna1]]&lt;=2,"Very Low", IF(Tabla22[[#This Row],[Columna1]]&lt;=5.9,"Low", IF(Tabla22[[#This Row],[Columna1]]&lt;=8.9,"Moderate", IF(Tabla22[[#This Row],[Columna1]]&lt;=24.9, "High", IF(Tabla22[[#This Row],[Columna1]]&lt;=50, "Crítico", "Fuera de Rango")))))," ")</f>
        <v xml:space="preserve"> </v>
      </c>
    </row>
    <row r="44" spans="1:9" ht="36" x14ac:dyDescent="0.3">
      <c r="A44" s="45" t="s">
        <v>1</v>
      </c>
      <c r="B44" s="33" t="s">
        <v>84</v>
      </c>
      <c r="C44" s="34" t="s">
        <v>126</v>
      </c>
      <c r="D44" s="15"/>
      <c r="E44" s="15"/>
      <c r="F44" s="15"/>
      <c r="G44" s="15"/>
      <c r="H44" s="16" t="e">
        <f>(Tabla22[[#This Row],[Probability of Occurrence]]*(Tabla22[[#This Row],[Exposure]]+Tabla22[[#This Row],[Sensitivity]]))/Tabla22[[#This Row],[Adaptive Capacity]]</f>
        <v>#DIV/0!</v>
      </c>
      <c r="I44" s="48" t="str">
        <f>IFERROR(IF(Tabla22[[#This Row],[Columna1]]&lt;=2,"Very Low", IF(Tabla22[[#This Row],[Columna1]]&lt;=5.9,"Low", IF(Tabla22[[#This Row],[Columna1]]&lt;=8.9,"Moderate", IF(Tabla22[[#This Row],[Columna1]]&lt;=24.9, "High", IF(Tabla22[[#This Row],[Columna1]]&lt;=50, "Crítico", "Fuera de Rango")))))," ")</f>
        <v xml:space="preserve"> </v>
      </c>
    </row>
    <row r="45" spans="1:9" ht="70.2" customHeight="1" x14ac:dyDescent="0.3">
      <c r="A45" s="45" t="s">
        <v>1</v>
      </c>
      <c r="B45" s="33" t="s">
        <v>85</v>
      </c>
      <c r="C45" s="34" t="s">
        <v>127</v>
      </c>
      <c r="D45" s="15"/>
      <c r="E45" s="15"/>
      <c r="F45" s="15"/>
      <c r="G45" s="15"/>
      <c r="H45" s="16" t="e">
        <f>(Tabla22[[#This Row],[Probability of Occurrence]]*(Tabla22[[#This Row],[Exposure]]+Tabla22[[#This Row],[Sensitivity]]))/Tabla22[[#This Row],[Adaptive Capacity]]</f>
        <v>#DIV/0!</v>
      </c>
      <c r="I45" s="48" t="str">
        <f>IFERROR(IF(Tabla22[[#This Row],[Columna1]]&lt;=2,"Very Low", IF(Tabla22[[#This Row],[Columna1]]&lt;=5.9,"Low", IF(Tabla22[[#This Row],[Columna1]]&lt;=8.9,"Moderate", IF(Tabla22[[#This Row],[Columna1]]&lt;=24.9, "High", IF(Tabla22[[#This Row],[Columna1]]&lt;=50, "Crítico", "Fuera de Rango")))))," ")</f>
        <v xml:space="preserve"> </v>
      </c>
    </row>
    <row r="46" spans="1:9" ht="32.4" customHeight="1" x14ac:dyDescent="0.3">
      <c r="A46" s="45" t="s">
        <v>1</v>
      </c>
      <c r="B46" s="33" t="s">
        <v>85</v>
      </c>
      <c r="C46" s="34" t="s">
        <v>128</v>
      </c>
      <c r="D46" s="15"/>
      <c r="E46" s="15"/>
      <c r="F46" s="15"/>
      <c r="G46" s="15"/>
      <c r="H46" s="16" t="e">
        <f>(Tabla22[[#This Row],[Probability of Occurrence]]*(Tabla22[[#This Row],[Exposure]]+Tabla22[[#This Row],[Sensitivity]]))/Tabla22[[#This Row],[Adaptive Capacity]]</f>
        <v>#DIV/0!</v>
      </c>
      <c r="I46" s="48" t="str">
        <f>IFERROR(IF(Tabla22[[#This Row],[Columna1]]&lt;=2,"Very Low", IF(Tabla22[[#This Row],[Columna1]]&lt;=5.9,"Low", IF(Tabla22[[#This Row],[Columna1]]&lt;=8.9,"Moderate", IF(Tabla22[[#This Row],[Columna1]]&lt;=24.9, "High", IF(Tabla22[[#This Row],[Columna1]]&lt;=50, "Crítico", "Fuera de Rango")))))," ")</f>
        <v xml:space="preserve"> </v>
      </c>
    </row>
    <row r="47" spans="1:9" ht="27" customHeight="1" x14ac:dyDescent="0.3">
      <c r="A47" s="45" t="s">
        <v>1</v>
      </c>
      <c r="B47" s="33" t="s">
        <v>86</v>
      </c>
      <c r="C47" s="34" t="s">
        <v>129</v>
      </c>
      <c r="D47" s="15"/>
      <c r="E47" s="15"/>
      <c r="F47" s="15"/>
      <c r="G47" s="15"/>
      <c r="H47" s="16" t="e">
        <f>(Tabla22[[#This Row],[Probability of Occurrence]]*(Tabla22[[#This Row],[Exposure]]+Tabla22[[#This Row],[Sensitivity]]))/Tabla22[[#This Row],[Adaptive Capacity]]</f>
        <v>#DIV/0!</v>
      </c>
      <c r="I47" s="48" t="str">
        <f>IFERROR(IF(Tabla22[[#This Row],[Columna1]]&lt;=2,"Very Low", IF(Tabla22[[#This Row],[Columna1]]&lt;=5.9,"Low", IF(Tabla22[[#This Row],[Columna1]]&lt;=8.9,"Moderate", IF(Tabla22[[#This Row],[Columna1]]&lt;=24.9, "High", IF(Tabla22[[#This Row],[Columna1]]&lt;=50, "Crítico", "Fuera de Rango")))))," ")</f>
        <v xml:space="preserve"> </v>
      </c>
    </row>
    <row r="48" spans="1:9" ht="18" x14ac:dyDescent="0.3">
      <c r="A48" s="45" t="s">
        <v>1</v>
      </c>
      <c r="B48" s="33" t="s">
        <v>86</v>
      </c>
      <c r="C48" s="34" t="s">
        <v>130</v>
      </c>
      <c r="D48" s="15"/>
      <c r="E48" s="15"/>
      <c r="F48" s="15"/>
      <c r="G48" s="15"/>
      <c r="H48" s="16" t="e">
        <f>(Tabla22[[#This Row],[Probability of Occurrence]]*(Tabla22[[#This Row],[Exposure]]+Tabla22[[#This Row],[Sensitivity]]))/Tabla22[[#This Row],[Adaptive Capacity]]</f>
        <v>#DIV/0!</v>
      </c>
      <c r="I48" s="48" t="str">
        <f>IFERROR(IF(Tabla22[[#This Row],[Columna1]]&lt;=2,"Very Low", IF(Tabla22[[#This Row],[Columna1]]&lt;=5.9,"Low", IF(Tabla22[[#This Row],[Columna1]]&lt;=8.9,"Moderate", IF(Tabla22[[#This Row],[Columna1]]&lt;=24.9, "High", IF(Tabla22[[#This Row],[Columna1]]&lt;=50, "Crítico", "Fuera de Rango")))))," ")</f>
        <v xml:space="preserve"> </v>
      </c>
    </row>
    <row r="49" spans="1:13" ht="18" x14ac:dyDescent="0.3">
      <c r="A49" s="46" t="s">
        <v>67</v>
      </c>
      <c r="B49" s="35" t="s">
        <v>68</v>
      </c>
      <c r="C49" s="32" t="s">
        <v>131</v>
      </c>
      <c r="D49" s="13"/>
      <c r="E49" s="13"/>
      <c r="F49" s="13"/>
      <c r="G49" s="13"/>
      <c r="H49" s="14" t="e">
        <f>(Tabla22[[#This Row],[Probability of Occurrence]]*(Tabla22[[#This Row],[Exposure]]+Tabla22[[#This Row],[Sensitivity]]))/Tabla22[[#This Row],[Adaptive Capacity]]</f>
        <v>#DIV/0!</v>
      </c>
      <c r="I49" s="47" t="str">
        <f>IFERROR(IF(Tabla22[[#This Row],[Columna1]]&lt;=2,"Very Low", IF(Tabla22[[#This Row],[Columna1]]&lt;=5.9,"Low", IF(Tabla22[[#This Row],[Columna1]]&lt;=8.9,"Moderate", IF(Tabla22[[#This Row],[Columna1]]&lt;=24.9, "High", IF(Tabla22[[#This Row],[Columna1]]&lt;=50, "Crítico", "Fuera de Rango")))))," ")</f>
        <v xml:space="preserve"> </v>
      </c>
    </row>
    <row r="50" spans="1:13" ht="18" x14ac:dyDescent="0.3">
      <c r="A50" s="46" t="s">
        <v>67</v>
      </c>
      <c r="B50" s="35" t="s">
        <v>68</v>
      </c>
      <c r="C50" s="32" t="s">
        <v>132</v>
      </c>
      <c r="D50" s="13"/>
      <c r="E50" s="13"/>
      <c r="F50" s="13"/>
      <c r="G50" s="13"/>
      <c r="H50" s="14" t="e">
        <f>(Tabla22[[#This Row],[Probability of Occurrence]]*(Tabla22[[#This Row],[Exposure]]+Tabla22[[#This Row],[Sensitivity]]))/Tabla22[[#This Row],[Adaptive Capacity]]</f>
        <v>#DIV/0!</v>
      </c>
      <c r="I50" s="47" t="str">
        <f>IFERROR(IF(Tabla22[[#This Row],[Columna1]]&lt;=2,"Very Low", IF(Tabla22[[#This Row],[Columna1]]&lt;=5.9,"Low", IF(Tabla22[[#This Row],[Columna1]]&lt;=8.9,"Moderate", IF(Tabla22[[#This Row],[Columna1]]&lt;=24.9, "High", IF(Tabla22[[#This Row],[Columna1]]&lt;=50, "Crítico", "Fuera de Rango")))))," ")</f>
        <v xml:space="preserve"> </v>
      </c>
    </row>
    <row r="51" spans="1:13" ht="18" x14ac:dyDescent="0.3">
      <c r="A51" s="46" t="s">
        <v>67</v>
      </c>
      <c r="B51" s="35" t="s">
        <v>68</v>
      </c>
      <c r="C51" s="32" t="s">
        <v>133</v>
      </c>
      <c r="D51" s="13"/>
      <c r="E51" s="13"/>
      <c r="F51" s="13"/>
      <c r="G51" s="13"/>
      <c r="H51" s="14" t="e">
        <f>(Tabla22[[#This Row],[Probability of Occurrence]]*(Tabla22[[#This Row],[Exposure]]+Tabla22[[#This Row],[Sensitivity]]))/Tabla22[[#This Row],[Adaptive Capacity]]</f>
        <v>#DIV/0!</v>
      </c>
      <c r="I51" s="47" t="str">
        <f>IFERROR(IF(Tabla22[[#This Row],[Columna1]]&lt;=2,"Very Low", IF(Tabla22[[#This Row],[Columna1]]&lt;=5.9,"Low", IF(Tabla22[[#This Row],[Columna1]]&lt;=8.9,"Moderate", IF(Tabla22[[#This Row],[Columna1]]&lt;=24.9, "High", IF(Tabla22[[#This Row],[Columna1]]&lt;=50, "Crítico", "Fuera de Rango")))))," ")</f>
        <v xml:space="preserve"> </v>
      </c>
    </row>
    <row r="52" spans="1:13" ht="18" x14ac:dyDescent="0.3">
      <c r="A52" s="46" t="s">
        <v>67</v>
      </c>
      <c r="B52" s="35" t="s">
        <v>68</v>
      </c>
      <c r="C52" s="32" t="s">
        <v>134</v>
      </c>
      <c r="D52" s="13"/>
      <c r="E52" s="13"/>
      <c r="F52" s="13"/>
      <c r="G52" s="13"/>
      <c r="H52" s="14" t="e">
        <f>(Tabla22[[#This Row],[Probability of Occurrence]]*(Tabla22[[#This Row],[Exposure]]+Tabla22[[#This Row],[Sensitivity]]))/Tabla22[[#This Row],[Adaptive Capacity]]</f>
        <v>#DIV/0!</v>
      </c>
      <c r="I52" s="47" t="str">
        <f>IFERROR(IF(Tabla22[[#This Row],[Columna1]]&lt;=2,"Very Low", IF(Tabla22[[#This Row],[Columna1]]&lt;=5.9,"Low", IF(Tabla22[[#This Row],[Columna1]]&lt;=8.9,"Moderate", IF(Tabla22[[#This Row],[Columna1]]&lt;=24.9, "High", IF(Tabla22[[#This Row],[Columna1]]&lt;=50, "Crítico", "Fuera de Rango")))))," ")</f>
        <v xml:space="preserve"> </v>
      </c>
    </row>
    <row r="53" spans="1:13" ht="36" x14ac:dyDescent="0.3">
      <c r="A53" s="46" t="s">
        <v>67</v>
      </c>
      <c r="B53" s="35" t="s">
        <v>68</v>
      </c>
      <c r="C53" s="32" t="s">
        <v>147</v>
      </c>
      <c r="D53" s="13"/>
      <c r="E53" s="13"/>
      <c r="F53" s="13"/>
      <c r="G53" s="13"/>
      <c r="H53" s="14" t="e">
        <f>(Tabla22[[#This Row],[Probability of Occurrence]]*(Tabla22[[#This Row],[Exposure]]+Tabla22[[#This Row],[Sensitivity]]))/Tabla22[[#This Row],[Adaptive Capacity]]</f>
        <v>#DIV/0!</v>
      </c>
      <c r="I53" s="47" t="str">
        <f>IFERROR(IF(Tabla22[[#This Row],[Columna1]]&lt;=2,"Very Low", IF(Tabla22[[#This Row],[Columna1]]&lt;=5.9,"Low", IF(Tabla22[[#This Row],[Columna1]]&lt;=8.9,"Moderate", IF(Tabla22[[#This Row],[Columna1]]&lt;=24.9, "High", IF(Tabla22[[#This Row],[Columna1]]&lt;=50, "Crítico", "Fuera de Rango")))))," ")</f>
        <v xml:space="preserve"> </v>
      </c>
    </row>
    <row r="54" spans="1:13" x14ac:dyDescent="0.3"/>
    <row r="55" spans="1:13" ht="21.6" x14ac:dyDescent="0.3">
      <c r="C55" s="49" t="s">
        <v>44</v>
      </c>
      <c r="D55" s="50"/>
    </row>
    <row r="56" spans="1:13" ht="21.6" x14ac:dyDescent="0.3">
      <c r="C56" s="51" t="s">
        <v>45</v>
      </c>
      <c r="D56" s="52">
        <f>COUNTIF(I4:I53,"Crítico")</f>
        <v>0</v>
      </c>
      <c r="K56" s="12">
        <f>D56/COUNTA(I4:I53)</f>
        <v>0</v>
      </c>
      <c r="L56" s="4">
        <v>0.3</v>
      </c>
      <c r="M56" s="6">
        <f>K56*L56</f>
        <v>0</v>
      </c>
    </row>
    <row r="57" spans="1:13" ht="21.6" x14ac:dyDescent="0.3">
      <c r="C57" s="51" t="s">
        <v>46</v>
      </c>
      <c r="D57" s="52">
        <f>COUNTIF(I4:I53,"High")</f>
        <v>0</v>
      </c>
      <c r="K57" s="12">
        <f>D57/COUNTA(I5:I54)</f>
        <v>0</v>
      </c>
      <c r="L57" s="4">
        <v>0.25</v>
      </c>
      <c r="M57" s="6">
        <f t="shared" ref="M57:M60" si="0">K57*L57</f>
        <v>0</v>
      </c>
    </row>
    <row r="58" spans="1:13" ht="21.6" x14ac:dyDescent="0.3">
      <c r="C58" s="51" t="s">
        <v>47</v>
      </c>
      <c r="D58" s="52">
        <f>COUNTIF(I4:I53,"Moderate")</f>
        <v>0</v>
      </c>
      <c r="K58" s="12">
        <f>D58/COUNTA(I6:I55)</f>
        <v>0</v>
      </c>
      <c r="L58" s="4">
        <v>0.2</v>
      </c>
      <c r="M58" s="6">
        <f t="shared" si="0"/>
        <v>0</v>
      </c>
    </row>
    <row r="59" spans="1:13" ht="21.6" x14ac:dyDescent="0.3">
      <c r="C59" s="51" t="s">
        <v>48</v>
      </c>
      <c r="D59" s="52">
        <f>COUNTIF(I4:I53,"Low")</f>
        <v>0</v>
      </c>
      <c r="K59" s="12">
        <f>D59/COUNTA(I7:I56)</f>
        <v>0</v>
      </c>
      <c r="L59" s="4">
        <v>0.15</v>
      </c>
      <c r="M59" s="6">
        <f t="shared" si="0"/>
        <v>0</v>
      </c>
    </row>
    <row r="60" spans="1:13" ht="21.6" x14ac:dyDescent="0.3">
      <c r="C60" s="51" t="s">
        <v>49</v>
      </c>
      <c r="D60" s="52">
        <f>COUNTIF(I4:I53,"Very Low")</f>
        <v>0</v>
      </c>
      <c r="K60" s="12">
        <f>D60/COUNTA(I7:I57)</f>
        <v>0</v>
      </c>
      <c r="L60" s="4">
        <v>0.1</v>
      </c>
      <c r="M60" s="6">
        <f t="shared" si="0"/>
        <v>0</v>
      </c>
    </row>
    <row r="61" spans="1:13" ht="21.6" x14ac:dyDescent="0.3">
      <c r="C61" s="53" t="s">
        <v>50</v>
      </c>
      <c r="D61" s="17">
        <f>$M$61</f>
        <v>0</v>
      </c>
      <c r="L61" s="1">
        <f>SUM(L56:L60)</f>
        <v>1</v>
      </c>
      <c r="M61" s="7">
        <f>SUM(M56:M60)</f>
        <v>0</v>
      </c>
    </row>
    <row r="62" spans="1:13" x14ac:dyDescent="0.3">
      <c r="G62" s="5"/>
      <c r="M62" s="1">
        <f>M61*100</f>
        <v>0</v>
      </c>
    </row>
    <row r="63" spans="1:13" x14ac:dyDescent="0.3">
      <c r="K63" s="12"/>
    </row>
    <row r="64" spans="1:13" x14ac:dyDescent="0.3"/>
    <row r="65" x14ac:dyDescent="0.3"/>
    <row r="66" x14ac:dyDescent="0.3"/>
    <row r="67" x14ac:dyDescent="0.3"/>
    <row r="68" x14ac:dyDescent="0.3"/>
    <row r="69" x14ac:dyDescent="0.3"/>
    <row r="70" x14ac:dyDescent="0.3"/>
  </sheetData>
  <sheetProtection algorithmName="SHA-512" hashValue="xv5srp3puE0C5dctBiu5ma7Icw8cyM/3Le8pyimwiwoTdgezfs7YlAUSS65gVj7ers/hMwzOpiZ16AWl4MeIBQ==" saltValue="a6jqhCciMsSNfRBFkKTJ4g==" spinCount="100000" sheet="1" objects="1" scenarios="1"/>
  <mergeCells count="2">
    <mergeCell ref="A1:I1"/>
    <mergeCell ref="C55:D55"/>
  </mergeCells>
  <dataValidations count="1">
    <dataValidation type="list" allowBlank="1" showInputMessage="1" showErrorMessage="1" sqref="D4:G53" xr:uid="{005E5DF1-C1D5-49BF-B379-2CF43266B770}">
      <formula1>"1,2,3,4,5"</formula1>
    </dataValidation>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146C3-92E6-4BDF-993B-1E753A511D1B}">
  <dimension ref="A1:H59"/>
  <sheetViews>
    <sheetView tabSelected="1" topLeftCell="A7" zoomScale="70" zoomScaleNormal="70" workbookViewId="0">
      <selection activeCell="D4" sqref="D4"/>
    </sheetView>
  </sheetViews>
  <sheetFormatPr baseColWidth="10" defaultColWidth="0" defaultRowHeight="15.6" zeroHeight="1" x14ac:dyDescent="0.3"/>
  <cols>
    <col min="1" max="1" width="29.21875" style="18" customWidth="1"/>
    <col min="2" max="2" width="27.5546875" style="18" customWidth="1"/>
    <col min="3" max="3" width="57" style="18" customWidth="1"/>
    <col min="4" max="5" width="80.77734375" style="18" customWidth="1"/>
    <col min="6" max="6" width="29.21875" style="18" customWidth="1"/>
    <col min="7" max="7" width="80.77734375" style="18" customWidth="1"/>
    <col min="8" max="8" width="11.5546875" style="18" customWidth="1"/>
    <col min="9" max="16384" width="11.5546875" style="18" hidden="1"/>
  </cols>
  <sheetData>
    <row r="1" spans="1:8" s="19" customFormat="1" ht="18" x14ac:dyDescent="0.3">
      <c r="A1" s="54"/>
      <c r="B1" s="54"/>
      <c r="C1" s="54"/>
      <c r="D1" s="54"/>
      <c r="E1" s="54"/>
      <c r="F1" s="54"/>
      <c r="G1" s="54"/>
      <c r="H1" s="18"/>
    </row>
    <row r="2" spans="1:8" s="19" customFormat="1" ht="18" x14ac:dyDescent="0.3">
      <c r="A2" s="40" t="s">
        <v>2</v>
      </c>
      <c r="B2" s="41" t="s">
        <v>3</v>
      </c>
      <c r="C2" s="41" t="s">
        <v>52</v>
      </c>
      <c r="D2" s="41" t="s">
        <v>135</v>
      </c>
      <c r="E2" s="41" t="s">
        <v>136</v>
      </c>
      <c r="F2" s="41" t="s">
        <v>137</v>
      </c>
      <c r="G2" s="41" t="s">
        <v>138</v>
      </c>
      <c r="H2" s="18"/>
    </row>
    <row r="3" spans="1:8" s="19" customFormat="1" ht="46.8" x14ac:dyDescent="0.3">
      <c r="A3" s="27" t="s">
        <v>55</v>
      </c>
      <c r="B3" s="27" t="s">
        <v>139</v>
      </c>
      <c r="C3" s="27" t="s">
        <v>57</v>
      </c>
      <c r="D3" s="27" t="s">
        <v>140</v>
      </c>
      <c r="E3" s="27" t="s">
        <v>141</v>
      </c>
      <c r="F3" s="27" t="s">
        <v>142</v>
      </c>
      <c r="G3" s="27" t="s">
        <v>143</v>
      </c>
      <c r="H3" s="18"/>
    </row>
    <row r="4" spans="1:8" s="19" customFormat="1" ht="100.05" customHeight="1" x14ac:dyDescent="0.3">
      <c r="A4" s="36" t="str">
        <f>Tabla22[[#This Row],[Dimension]]</f>
        <v>Political</v>
      </c>
      <c r="B4" s="28" t="str">
        <f>Tabla22[[#This Row],[Subdimension]]</f>
        <v>Administrative</v>
      </c>
      <c r="C4" s="28" t="str">
        <f>Tabla22[[#This Row],[Risk]]</f>
        <v>The project faces severe impacts (cancellation or suspension) due to administrative instability related to carbon markets in the host country</v>
      </c>
      <c r="D4" s="13"/>
      <c r="E4" s="13"/>
      <c r="F4" s="13"/>
      <c r="G4" s="13"/>
      <c r="H4" s="18"/>
    </row>
    <row r="5" spans="1:8" s="19" customFormat="1" ht="100.05" customHeight="1" x14ac:dyDescent="0.3">
      <c r="A5" s="36" t="str">
        <f>Tabla22[[#This Row],[Dimension]]</f>
        <v>Political</v>
      </c>
      <c r="B5" s="28" t="str">
        <f>Tabla22[[#This Row],[Subdimension]]</f>
        <v>Administrative</v>
      </c>
      <c r="C5" s="28" t="str">
        <f>Tabla22[[#This Row],[Risk]]</f>
        <v>Project activities are not aligned with the host country’s National Development Plan</v>
      </c>
      <c r="D5" s="13"/>
      <c r="E5" s="13"/>
      <c r="F5" s="13"/>
      <c r="G5" s="13"/>
      <c r="H5" s="18"/>
    </row>
    <row r="6" spans="1:8" s="19" customFormat="1" ht="100.05" customHeight="1" x14ac:dyDescent="0.3">
      <c r="A6" s="36" t="str">
        <f>Tabla22[[#This Row],[Dimension]]</f>
        <v>Political</v>
      </c>
      <c r="B6" s="28" t="str">
        <f>Tabla22[[#This Row],[Subdimension]]</f>
        <v>Administrative</v>
      </c>
      <c r="C6" s="28" t="str">
        <f>Tabla22[[#This Row],[Risk]]</f>
        <v>Project activities are consistent with the host country’s latest Nationally Determined Contribution (NDC)</v>
      </c>
      <c r="D6" s="13"/>
      <c r="E6" s="13"/>
      <c r="F6" s="13"/>
      <c r="G6" s="13"/>
      <c r="H6" s="18"/>
    </row>
    <row r="7" spans="1:8" s="19" customFormat="1" ht="100.05" customHeight="1" x14ac:dyDescent="0.3">
      <c r="A7" s="36" t="str">
        <f>Tabla22[[#This Row],[Dimension]]</f>
        <v>Political</v>
      </c>
      <c r="B7" s="28" t="str">
        <f>Tabla22[[#This Row],[Subdimension]]</f>
        <v>Institutional</v>
      </c>
      <c r="C7" s="28" t="str">
        <f>Tabla22[[#This Row],[Risk]]</f>
        <v>The project is exposed to changes in carbon project registration, verification, and control mechanisms in the host country</v>
      </c>
      <c r="D7" s="13"/>
      <c r="E7" s="13"/>
      <c r="F7" s="13"/>
      <c r="G7" s="13"/>
      <c r="H7" s="18"/>
    </row>
    <row r="8" spans="1:8" s="19" customFormat="1" ht="100.05" customHeight="1" x14ac:dyDescent="0.3">
      <c r="A8" s="36" t="str">
        <f>Tabla22[[#This Row],[Dimension]]</f>
        <v>Political</v>
      </c>
      <c r="B8" s="28" t="str">
        <f>Tabla22[[#This Row],[Subdimension]]</f>
        <v>Institutional</v>
      </c>
      <c r="C8" s="28" t="str">
        <f>Tabla22[[#This Row],[Risk]]</f>
        <v>Elimination of international, national, or regional cooperation mechanisms involved in project implementation</v>
      </c>
      <c r="D8" s="13"/>
      <c r="E8" s="13"/>
      <c r="F8" s="13"/>
      <c r="G8" s="13"/>
      <c r="H8" s="18"/>
    </row>
    <row r="9" spans="1:8" s="19" customFormat="1" ht="100.05" customHeight="1" x14ac:dyDescent="0.3">
      <c r="A9" s="37" t="str">
        <f>Tabla22[[#This Row],[Dimension]]</f>
        <v>Economic</v>
      </c>
      <c r="B9" s="29" t="str">
        <f>Tabla22[[#This Row],[Subdimension]]</f>
        <v>Market</v>
      </c>
      <c r="C9" s="29" t="str">
        <f>Tabla22[[#This Row],[Risk]]</f>
        <v>The project’s permanence is reduced due to changes in supply and demand dynamics in the national carbon market</v>
      </c>
      <c r="D9" s="15"/>
      <c r="E9" s="15"/>
      <c r="F9" s="15"/>
      <c r="G9" s="15"/>
      <c r="H9" s="18"/>
    </row>
    <row r="10" spans="1:8" s="19" customFormat="1" ht="100.05" customHeight="1" x14ac:dyDescent="0.3">
      <c r="A10" s="37" t="str">
        <f>Tabla22[[#This Row],[Dimension]]</f>
        <v>Economic</v>
      </c>
      <c r="B10" s="29" t="str">
        <f>Tabla22[[#This Row],[Subdimension]]</f>
        <v>Market</v>
      </c>
      <c r="C10" s="29" t="str">
        <f>Tabla22[[#This Row],[Risk]]</f>
        <v>Barriers to commercialization of carbon credits in international markets</v>
      </c>
      <c r="D10" s="15"/>
      <c r="E10" s="15"/>
      <c r="F10" s="15"/>
      <c r="G10" s="15"/>
      <c r="H10" s="18"/>
    </row>
    <row r="11" spans="1:8" s="19" customFormat="1" ht="100.05" customHeight="1" x14ac:dyDescent="0.3">
      <c r="A11" s="37" t="str">
        <f>Tabla22[[#This Row],[Dimension]]</f>
        <v>Economic</v>
      </c>
      <c r="B11" s="29" t="str">
        <f>Tabla22[[#This Row],[Subdimension]]</f>
        <v>Market</v>
      </c>
      <c r="C11" s="29" t="str">
        <f>Tabla22[[#This Row],[Risk]]</f>
        <v>The project loses permanence due to a decrease in the value of tradable carbon credits</v>
      </c>
      <c r="D11" s="15"/>
      <c r="E11" s="15"/>
      <c r="F11" s="15"/>
      <c r="G11" s="15"/>
      <c r="H11" s="18"/>
    </row>
    <row r="12" spans="1:8" s="19" customFormat="1" ht="100.05" customHeight="1" x14ac:dyDescent="0.3">
      <c r="A12" s="37" t="str">
        <f>Tabla22[[#This Row],[Dimension]]</f>
        <v>Economic</v>
      </c>
      <c r="B12" s="29" t="str">
        <f>Tabla22[[#This Row],[Subdimension]]</f>
        <v>Financing</v>
      </c>
      <c r="C12" s="29" t="str">
        <f>Tabla22[[#This Row],[Risk]]</f>
        <v>Exclusive dependence on revenues from carbon credit sales</v>
      </c>
      <c r="D12" s="15"/>
      <c r="E12" s="15"/>
      <c r="F12" s="15"/>
      <c r="G12" s="15"/>
      <c r="H12" s="18"/>
    </row>
    <row r="13" spans="1:8" s="19" customFormat="1" ht="100.05" customHeight="1" x14ac:dyDescent="0.3">
      <c r="A13" s="37" t="str">
        <f>Tabla22[[#This Row],[Dimension]]</f>
        <v>Economic</v>
      </c>
      <c r="B13" s="29" t="str">
        <f>Tabla22[[#This Row],[Subdimension]]</f>
        <v>Financing</v>
      </c>
      <c r="C13" s="29" t="str">
        <f>Tabla22[[#This Row],[Risk]]</f>
        <v>Absence of investors to sustain the project over the defined time horizon</v>
      </c>
      <c r="D13" s="15"/>
      <c r="E13" s="15"/>
      <c r="F13" s="15"/>
      <c r="G13" s="15"/>
      <c r="H13" s="18"/>
    </row>
    <row r="14" spans="1:8" s="19" customFormat="1" ht="100.05" customHeight="1" x14ac:dyDescent="0.3">
      <c r="A14" s="37" t="str">
        <f>Tabla22[[#This Row],[Dimension]]</f>
        <v>Economic</v>
      </c>
      <c r="B14" s="29" t="str">
        <f>Tabla22[[#This Row],[Subdimension]]</f>
        <v>Financing</v>
      </c>
      <c r="C14" s="29" t="str">
        <f>Tabla22[[#This Row],[Risk]]</f>
        <v>Insufficient capital to sustain monitoring and implementation activities</v>
      </c>
      <c r="D14" s="15"/>
      <c r="E14" s="15"/>
      <c r="F14" s="15"/>
      <c r="G14" s="15"/>
      <c r="H14" s="18"/>
    </row>
    <row r="15" spans="1:8" s="19" customFormat="1" ht="100.05" customHeight="1" x14ac:dyDescent="0.3">
      <c r="A15" s="37" t="str">
        <f>Tabla22[[#This Row],[Dimension]]</f>
        <v>Economic</v>
      </c>
      <c r="B15" s="29" t="str">
        <f>Tabla22[[#This Row],[Subdimension]]</f>
        <v>Income and Costs</v>
      </c>
      <c r="C15" s="29" t="str">
        <f>Tabla22[[#This Row],[Risk]]</f>
        <v>Increase in verification and certification costs</v>
      </c>
      <c r="D15" s="15"/>
      <c r="E15" s="15"/>
      <c r="F15" s="15"/>
      <c r="G15" s="15"/>
      <c r="H15" s="18"/>
    </row>
    <row r="16" spans="1:8" s="19" customFormat="1" ht="100.05" customHeight="1" x14ac:dyDescent="0.3">
      <c r="A16" s="37" t="str">
        <f>Tabla22[[#This Row],[Dimension]]</f>
        <v>Economic</v>
      </c>
      <c r="B16" s="29" t="str">
        <f>Tabla22[[#This Row],[Subdimension]]</f>
        <v>Income and Costs</v>
      </c>
      <c r="C16" s="29" t="str">
        <f>Tabla22[[#This Row],[Risk]]</f>
        <v>Increase in project implementation costs</v>
      </c>
      <c r="D16" s="20"/>
      <c r="E16" s="15"/>
      <c r="F16" s="15"/>
      <c r="G16" s="15"/>
      <c r="H16" s="18"/>
    </row>
    <row r="17" spans="1:8" s="19" customFormat="1" ht="100.05" customHeight="1" x14ac:dyDescent="0.3">
      <c r="A17" s="37" t="str">
        <f>Tabla22[[#This Row],[Dimension]]</f>
        <v>Economic</v>
      </c>
      <c r="B17" s="29" t="str">
        <f>Tabla22[[#This Row],[Subdimension]]</f>
        <v>Income and Costs</v>
      </c>
      <c r="C17" s="29" t="str">
        <f>Tabla22[[#This Row],[Risk]]</f>
        <v>Revenues based on foreign currency projections subject to regional economic fluctuations</v>
      </c>
      <c r="D17" s="15"/>
      <c r="E17" s="15"/>
      <c r="F17" s="15"/>
      <c r="G17" s="15"/>
      <c r="H17" s="18"/>
    </row>
    <row r="18" spans="1:8" s="19" customFormat="1" ht="100.05" customHeight="1" x14ac:dyDescent="0.3">
      <c r="A18" s="36" t="str">
        <f>Tabla22[[#This Row],[Dimension]]</f>
        <v>Social</v>
      </c>
      <c r="B18" s="28" t="str">
        <f>Tabla22[[#This Row],[Subdimension]]</f>
        <v>Conflicts</v>
      </c>
      <c r="C18" s="28" t="str">
        <f>Tabla22[[#This Row],[Risk]]</f>
        <v>Non-compliance with commitments among direct participants in the mitigation initiative</v>
      </c>
      <c r="D18" s="13"/>
      <c r="E18" s="13"/>
      <c r="F18" s="13"/>
      <c r="G18" s="13"/>
      <c r="H18" s="18"/>
    </row>
    <row r="19" spans="1:8" s="19" customFormat="1" ht="100.05" customHeight="1" x14ac:dyDescent="0.3">
      <c r="A19" s="36" t="str">
        <f>Tabla22[[#This Row],[Dimension]]</f>
        <v>Social</v>
      </c>
      <c r="B19" s="28" t="str">
        <f>Tabla22[[#This Row],[Subdimension]]</f>
        <v>Conflicts</v>
      </c>
      <c r="C19" s="28" t="str">
        <f>Tabla22[[#This Row],[Risk]]</f>
        <v>Existence of conflicts between local communities and/or project stakeholders</v>
      </c>
      <c r="D19" s="13"/>
      <c r="E19" s="13"/>
      <c r="F19" s="13"/>
      <c r="G19" s="13"/>
      <c r="H19" s="18"/>
    </row>
    <row r="20" spans="1:8" s="19" customFormat="1" ht="100.05" customHeight="1" x14ac:dyDescent="0.3">
      <c r="A20" s="36" t="str">
        <f>Tabla22[[#This Row],[Dimension]]</f>
        <v>Social</v>
      </c>
      <c r="B20" s="28" t="str">
        <f>Tabla22[[#This Row],[Subdimension]]</f>
        <v>Safeguards</v>
      </c>
      <c r="C20" s="28" t="str">
        <f>Tabla22[[#This Row],[Risk]]</f>
        <v>Impacts on local governance structures identified before and during project implementation</v>
      </c>
      <c r="D20" s="13"/>
      <c r="E20" s="13"/>
      <c r="F20" s="13"/>
      <c r="G20" s="13"/>
      <c r="H20" s="18"/>
    </row>
    <row r="21" spans="1:8" s="19" customFormat="1" ht="100.05" customHeight="1" x14ac:dyDescent="0.3">
      <c r="A21" s="36" t="str">
        <f>Tabla22[[#This Row],[Dimension]]</f>
        <v>Social</v>
      </c>
      <c r="B21" s="28" t="str">
        <f>Tabla22[[#This Row],[Subdimension]]</f>
        <v>Safeguards</v>
      </c>
      <c r="C21" s="28" t="str">
        <f>Tabla22[[#This Row],[Risk]]</f>
        <v>Alteration of traditions and culture of participating populations</v>
      </c>
      <c r="D21" s="13"/>
      <c r="E21" s="13"/>
      <c r="F21" s="13"/>
      <c r="G21" s="13"/>
      <c r="H21" s="18"/>
    </row>
    <row r="22" spans="1:8" s="19" customFormat="1" ht="100.05" customHeight="1" x14ac:dyDescent="0.3">
      <c r="A22" s="36" t="str">
        <f>Tabla22[[#This Row],[Dimension]]</f>
        <v>Social</v>
      </c>
      <c r="B22" s="28" t="str">
        <f>Tabla22[[#This Row],[Subdimension]]</f>
        <v>Mobilization</v>
      </c>
      <c r="C22" s="28" t="str">
        <f>Tabla22[[#This Row],[Risk]]</f>
        <v>The project fosters changes in population dynamics due to migration processes (emigration or immigration)</v>
      </c>
      <c r="D22" s="13"/>
      <c r="E22" s="13"/>
      <c r="F22" s="13"/>
      <c r="G22" s="13"/>
      <c r="H22" s="18"/>
    </row>
    <row r="23" spans="1:8" s="19" customFormat="1" ht="100.05" customHeight="1" x14ac:dyDescent="0.3">
      <c r="A23" s="36" t="str">
        <f>Tabla22[[#This Row],[Dimension]]</f>
        <v>Social</v>
      </c>
      <c r="B23" s="28" t="str">
        <f>Tabla22[[#This Row],[Subdimension]]</f>
        <v>Armed Conflict</v>
      </c>
      <c r="C23" s="28" t="str">
        <f>Tabla22[[#This Row],[Risk]]</f>
        <v>The project and its permanence are affected by the presence of illegal armed groups in the region</v>
      </c>
      <c r="D23" s="13"/>
      <c r="E23" s="13"/>
      <c r="F23" s="13"/>
      <c r="G23" s="13"/>
      <c r="H23" s="18"/>
    </row>
    <row r="24" spans="1:8" s="19" customFormat="1" ht="100.05" customHeight="1" x14ac:dyDescent="0.3">
      <c r="A24" s="37" t="str">
        <f>Tabla22[[#This Row],[Dimension]]</f>
        <v>Technical – Technological</v>
      </c>
      <c r="B24" s="29" t="str">
        <f>Tabla22[[#This Row],[Subdimension]]</f>
        <v>Technical Capacity</v>
      </c>
      <c r="C24" s="29" t="str">
        <f>Tabla22[[#This Row],[Risk]]</f>
        <v>Difficulties in the design and implementation of MRV systems</v>
      </c>
      <c r="D24" s="15"/>
      <c r="E24" s="15"/>
      <c r="F24" s="15"/>
      <c r="G24" s="15"/>
      <c r="H24" s="18"/>
    </row>
    <row r="25" spans="1:8" s="19" customFormat="1" ht="100.05" customHeight="1" x14ac:dyDescent="0.3">
      <c r="A25" s="37" t="str">
        <f>Tabla22[[#This Row],[Dimension]]</f>
        <v>Technical – Technological</v>
      </c>
      <c r="B25" s="29" t="str">
        <f>Tabla22[[#This Row],[Subdimension]]</f>
        <v>Technical Capacity</v>
      </c>
      <c r="C25" s="29" t="str">
        <f>Tabla22[[#This Row],[Risk]]</f>
        <v>Methodological updates impact project permanence</v>
      </c>
      <c r="D25" s="15"/>
      <c r="E25" s="15"/>
      <c r="F25" s="15"/>
      <c r="G25" s="15"/>
      <c r="H25" s="18"/>
    </row>
    <row r="26" spans="1:8" s="19" customFormat="1" ht="100.05" customHeight="1" x14ac:dyDescent="0.3">
      <c r="A26" s="37" t="str">
        <f>Tabla22[[#This Row],[Dimension]]</f>
        <v>Technical – Technological</v>
      </c>
      <c r="B26" s="29" t="str">
        <f>Tabla22[[#This Row],[Subdimension]]</f>
        <v>Technical Capacity</v>
      </c>
      <c r="C26" s="29" t="str">
        <f>Tabla22[[#This Row],[Risk]]</f>
        <v>Limited technical capacity to implement methodologies or tools developed under the standard</v>
      </c>
      <c r="D26" s="15"/>
      <c r="E26" s="15"/>
      <c r="F26" s="15"/>
      <c r="G26" s="15"/>
      <c r="H26" s="18"/>
    </row>
    <row r="27" spans="1:8" s="19" customFormat="1" ht="100.05" customHeight="1" x14ac:dyDescent="0.3">
      <c r="A27" s="37" t="str">
        <f>Tabla22[[#This Row],[Dimension]]</f>
        <v>Technical – Technological</v>
      </c>
      <c r="B27" s="29" t="str">
        <f>Tabla22[[#This Row],[Subdimension]]</f>
        <v>Access to Technology</v>
      </c>
      <c r="C27" s="29" t="str">
        <f>Tabla22[[#This Row],[Risk]]</f>
        <v>Outdated equipment or inputs for data collection (technological obsolescence)</v>
      </c>
      <c r="D27" s="15"/>
      <c r="E27" s="15"/>
      <c r="F27" s="15"/>
      <c r="G27" s="15"/>
      <c r="H27" s="18"/>
    </row>
    <row r="28" spans="1:8" s="19" customFormat="1" ht="100.05" customHeight="1" x14ac:dyDescent="0.3">
      <c r="A28" s="37" t="str">
        <f>Tabla22[[#This Row],[Dimension]]</f>
        <v>Technical – Technological</v>
      </c>
      <c r="B28" s="29" t="str">
        <f>Tabla22[[#This Row],[Subdimension]]</f>
        <v>Access to Technology</v>
      </c>
      <c r="C28" s="29" t="str">
        <f>Tabla22[[#This Row],[Risk]]</f>
        <v>Exclusive dependence on specific equipment and/or suppliers</v>
      </c>
      <c r="D28" s="15"/>
      <c r="E28" s="15"/>
      <c r="F28" s="15"/>
      <c r="G28" s="15"/>
      <c r="H28" s="18"/>
    </row>
    <row r="29" spans="1:8" s="19" customFormat="1" ht="100.05" customHeight="1" x14ac:dyDescent="0.3">
      <c r="A29" s="37" t="str">
        <f>Tabla22[[#This Row],[Dimension]]</f>
        <v>Technical – Technological</v>
      </c>
      <c r="B29" s="29" t="str">
        <f>Tabla22[[#This Row],[Subdimension]]</f>
        <v>Access to Technology</v>
      </c>
      <c r="C29" s="29" t="str">
        <f>Tabla22[[#This Row],[Risk]]</f>
        <v>Difficulty accessing and/or updating cutting-edge technologies for monitoring and implementation</v>
      </c>
      <c r="D29" s="15"/>
      <c r="E29" s="15"/>
      <c r="F29" s="15"/>
      <c r="G29" s="15"/>
      <c r="H29" s="18"/>
    </row>
    <row r="30" spans="1:8" s="19" customFormat="1" ht="100.05" customHeight="1" x14ac:dyDescent="0.3">
      <c r="A30" s="37" t="str">
        <f>Tabla22[[#This Row],[Dimension]]</f>
        <v>Technical – Technological</v>
      </c>
      <c r="B30" s="29" t="str">
        <f>Tabla22[[#This Row],[Subdimension]]</f>
        <v>Information Management</v>
      </c>
      <c r="C30" s="29" t="str">
        <f>Tabla22[[#This Row],[Risk]]</f>
        <v>Project suceptible to errors in control systems and carbon stock estimation</v>
      </c>
      <c r="D30" s="15"/>
      <c r="E30" s="15"/>
      <c r="F30" s="15"/>
      <c r="G30" s="15"/>
      <c r="H30" s="18"/>
    </row>
    <row r="31" spans="1:8" s="19" customFormat="1" ht="100.05" customHeight="1" x14ac:dyDescent="0.3">
      <c r="A31" s="37" t="str">
        <f>Tabla22[[#This Row],[Dimension]]</f>
        <v>Technical – Technological</v>
      </c>
      <c r="B31" s="29" t="str">
        <f>Tabla22[[#This Row],[Subdimension]]</f>
        <v>Information Management</v>
      </c>
      <c r="C31" s="29" t="str">
        <f>Tabla22[[#This Row],[Risk]]</f>
        <v>Loss of information due to limited digital or physical traceability</v>
      </c>
      <c r="D31" s="15"/>
      <c r="E31" s="15"/>
      <c r="F31" s="15"/>
      <c r="G31" s="15"/>
      <c r="H31" s="18"/>
    </row>
    <row r="32" spans="1:8" s="19" customFormat="1" ht="100.05" customHeight="1" x14ac:dyDescent="0.3">
      <c r="A32" s="37" t="str">
        <f>Tabla22[[#This Row],[Dimension]]</f>
        <v>Technical – Technological</v>
      </c>
      <c r="B32" s="29" t="str">
        <f>Tabla22[[#This Row],[Subdimension]]</f>
        <v>Information Management</v>
      </c>
      <c r="C32" s="29" t="str">
        <f>Tabla22[[#This Row],[Risk]]</f>
        <v>Use of default, incomplete, or uncertain information</v>
      </c>
      <c r="D32" s="15"/>
      <c r="E32" s="15"/>
      <c r="F32" s="15"/>
      <c r="G32" s="15"/>
      <c r="H32" s="18"/>
    </row>
    <row r="33" spans="1:8" s="19" customFormat="1" ht="100.05" customHeight="1" x14ac:dyDescent="0.3">
      <c r="A33" s="36" t="str">
        <f>Tabla22[[#This Row],[Dimension]]</f>
        <v>Ecological</v>
      </c>
      <c r="B33" s="28" t="str">
        <f>Tabla22[[#This Row],[Subdimension]]</f>
        <v>Ecological Integrity</v>
      </c>
      <c r="C33" s="28" t="str">
        <f>Tabla22[[#This Row],[Risk]]</f>
        <v>Proliferation of invasive species within or near the project area</v>
      </c>
      <c r="D33" s="13"/>
      <c r="E33" s="13"/>
      <c r="F33" s="13"/>
      <c r="G33" s="13"/>
      <c r="H33" s="18"/>
    </row>
    <row r="34" spans="1:8" s="19" customFormat="1" ht="100.05" customHeight="1" x14ac:dyDescent="0.3">
      <c r="A34" s="36" t="str">
        <f>Tabla22[[#This Row],[Dimension]]</f>
        <v>Ecological</v>
      </c>
      <c r="B34" s="28" t="str">
        <f>Tabla22[[#This Row],[Subdimension]]</f>
        <v>Ecological Integrity</v>
      </c>
      <c r="C34" s="28" t="str">
        <f>Tabla22[[#This Row],[Risk]]</f>
        <v>Emergence of pests and/or diseases</v>
      </c>
      <c r="D34" s="13"/>
      <c r="E34" s="13"/>
      <c r="F34" s="13"/>
      <c r="G34" s="13"/>
      <c r="H34" s="18"/>
    </row>
    <row r="35" spans="1:8" s="19" customFormat="1" ht="100.05" customHeight="1" x14ac:dyDescent="0.3">
      <c r="A35" s="36" t="str">
        <f>Tabla22[[#This Row],[Dimension]]</f>
        <v>Ecological</v>
      </c>
      <c r="B35" s="28" t="str">
        <f>Tabla22[[#This Row],[Subdimension]]</f>
        <v>Ecosystem Degradation</v>
      </c>
      <c r="C35" s="28" t="str">
        <f>Tabla22[[#This Row],[Risk]]</f>
        <v>The project requires direct ot indirect changes in natural ecosystem dynamics (alteration of cycles, natural associations, etc.)</v>
      </c>
      <c r="D35" s="13"/>
      <c r="E35" s="13"/>
      <c r="F35" s="13"/>
      <c r="G35" s="13"/>
      <c r="H35" s="18"/>
    </row>
    <row r="36" spans="1:8" s="19" customFormat="1" ht="100.05" customHeight="1" x14ac:dyDescent="0.3">
      <c r="A36" s="36" t="str">
        <f>Tabla22[[#This Row],[Dimension]]</f>
        <v>Ecological</v>
      </c>
      <c r="B36" s="28" t="str">
        <f>Tabla22[[#This Row],[Subdimension]]</f>
        <v>Ecosystem Degradation</v>
      </c>
      <c r="C36" s="28" t="str">
        <f>Tabla22[[#This Row],[Risk]]</f>
        <v>Ecosystem degradation associated with biodiversity loss due to direct or indirect project activities</v>
      </c>
      <c r="D36" s="13"/>
      <c r="E36" s="13"/>
      <c r="F36" s="13"/>
      <c r="G36" s="13"/>
      <c r="H36" s="18"/>
    </row>
    <row r="37" spans="1:8" s="19" customFormat="1" ht="100.05" customHeight="1" x14ac:dyDescent="0.3">
      <c r="A37" s="36" t="str">
        <f>Tabla22[[#This Row],[Dimension]]</f>
        <v>Ecological</v>
      </c>
      <c r="B37" s="28" t="str">
        <f>Tabla22[[#This Row],[Subdimension]]</f>
        <v>Ecosystem Degradation</v>
      </c>
      <c r="C37" s="28" t="str">
        <f>Tabla22[[#This Row],[Risk]]</f>
        <v>Habitat or ecosystem fragmentation directly or indirectly associated with the project</v>
      </c>
      <c r="D37" s="13"/>
      <c r="E37" s="13"/>
      <c r="F37" s="13"/>
      <c r="G37" s="13"/>
      <c r="H37" s="18"/>
    </row>
    <row r="38" spans="1:8" s="19" customFormat="1" ht="100.05" customHeight="1" x14ac:dyDescent="0.3">
      <c r="A38" s="36" t="str">
        <f>Tabla22[[#This Row],[Dimension]]</f>
        <v>Ecological</v>
      </c>
      <c r="B38" s="28" t="str">
        <f>Tabla22[[#This Row],[Subdimension]]</f>
        <v>Ecosystem Degradation</v>
      </c>
      <c r="C38" s="28" t="str">
        <f>Tabla22[[#This Row],[Risk]]</f>
        <v>Displacement of faunal and/or floral groups due to project implementation</v>
      </c>
      <c r="D38" s="13"/>
      <c r="E38" s="13"/>
      <c r="F38" s="13"/>
      <c r="G38" s="13"/>
      <c r="H38" s="18"/>
    </row>
    <row r="39" spans="1:8" s="19" customFormat="1" ht="100.05" customHeight="1" x14ac:dyDescent="0.3">
      <c r="A39" s="36" t="str">
        <f>Tabla22[[#This Row],[Dimension]]</f>
        <v>Ecological</v>
      </c>
      <c r="B39" s="28" t="str">
        <f>Tabla22[[#This Row],[Subdimension]]</f>
        <v>Resource Use</v>
      </c>
      <c r="C39" s="28" t="str">
        <f>Tabla22[[#This Row],[Risk]]</f>
        <v>Overexploitation of resources for project establishment and operation (water, fauna, forest, etc.)</v>
      </c>
      <c r="D39" s="13"/>
      <c r="E39" s="13"/>
      <c r="F39" s="13"/>
      <c r="G39" s="13"/>
      <c r="H39" s="18"/>
    </row>
    <row r="40" spans="1:8" s="19" customFormat="1" ht="100.05" customHeight="1" x14ac:dyDescent="0.3">
      <c r="A40" s="36" t="str">
        <f>Tabla22[[#This Row],[Dimension]]</f>
        <v>Ecological</v>
      </c>
      <c r="B40" s="28" t="str">
        <f>Tabla22[[#This Row],[Subdimension]]</f>
        <v>Resource Use</v>
      </c>
      <c r="C40" s="28" t="str">
        <f>Tabla22[[#This Row],[Risk]]</f>
        <v>Increased pressure in leakage areas, buffer zones, or adjacent areas</v>
      </c>
      <c r="D40" s="13"/>
      <c r="E40" s="13"/>
      <c r="F40" s="13"/>
      <c r="G40" s="13"/>
      <c r="H40" s="18"/>
    </row>
    <row r="41" spans="1:8" s="19" customFormat="1" ht="100.05" customHeight="1" x14ac:dyDescent="0.3">
      <c r="A41" s="36" t="str">
        <f>Tabla22[[#This Row],[Dimension]]</f>
        <v>Ecological</v>
      </c>
      <c r="B41" s="28" t="str">
        <f>Tabla22[[#This Row],[Subdimension]]</f>
        <v>Resource Use</v>
      </c>
      <c r="C41" s="28" t="str">
        <f>Tabla22[[#This Row],[Risk]]</f>
        <v>Indirect contamination of natural areas due to agrochemical use</v>
      </c>
      <c r="D41" s="13"/>
      <c r="E41" s="13"/>
      <c r="F41" s="13"/>
      <c r="G41" s="13"/>
      <c r="H41" s="18"/>
    </row>
    <row r="42" spans="1:8" s="19" customFormat="1" ht="100.05" customHeight="1" x14ac:dyDescent="0.3">
      <c r="A42" s="37" t="str">
        <f>Tabla22[[#This Row],[Dimension]]</f>
        <v>Legal</v>
      </c>
      <c r="B42" s="29" t="str">
        <f>Tabla22[[#This Row],[Subdimension]]</f>
        <v>Land Tenure</v>
      </c>
      <c r="C42" s="29" t="str">
        <f>Tabla22[[#This Row],[Risk]]</f>
        <v>Land tenure disputes in project areas</v>
      </c>
      <c r="D42" s="15"/>
      <c r="E42" s="15"/>
      <c r="F42" s="15"/>
      <c r="G42" s="15"/>
      <c r="H42" s="18"/>
    </row>
    <row r="43" spans="1:8" s="19" customFormat="1" ht="100.05" customHeight="1" x14ac:dyDescent="0.3">
      <c r="A43" s="37" t="str">
        <f>Tabla22[[#This Row],[Dimension]]</f>
        <v>Legal</v>
      </c>
      <c r="B43" s="29" t="str">
        <f>Tabla22[[#This Row],[Subdimension]]</f>
        <v>Land Tenure</v>
      </c>
      <c r="C43" s="29" t="str">
        <f>Tabla22[[#This Row],[Risk]]</f>
        <v>Ongoing litigation over land ownership affecting project continuity</v>
      </c>
      <c r="D43" s="15"/>
      <c r="E43" s="15"/>
      <c r="F43" s="15"/>
      <c r="G43" s="15"/>
      <c r="H43" s="18"/>
    </row>
    <row r="44" spans="1:8" s="19" customFormat="1" ht="100.05" customHeight="1" x14ac:dyDescent="0.3">
      <c r="A44" s="37" t="str">
        <f>Tabla22[[#This Row],[Dimension]]</f>
        <v>Legal</v>
      </c>
      <c r="B44" s="29" t="str">
        <f>Tabla22[[#This Row],[Subdimension]]</f>
        <v>Land Tenure</v>
      </c>
      <c r="C44" s="29" t="str">
        <f>Tabla22[[#This Row],[Risk]]</f>
        <v>Illegal activities are taking place on the land used or to be used in the project, and this land is involved in legal proceedings that affect its development.</v>
      </c>
      <c r="D44" s="15"/>
      <c r="E44" s="15"/>
      <c r="F44" s="15"/>
      <c r="G44" s="15"/>
      <c r="H44" s="18"/>
    </row>
    <row r="45" spans="1:8" s="19" customFormat="1" ht="100.05" customHeight="1" x14ac:dyDescent="0.3">
      <c r="A45" s="37" t="str">
        <f>Tabla22[[#This Row],[Dimension]]</f>
        <v>Legal</v>
      </c>
      <c r="B45" s="29" t="str">
        <f>Tabla22[[#This Row],[Subdimension]]</f>
        <v>Delimitation</v>
      </c>
      <c r="C45" s="29" t="str">
        <f>Tabla22[[#This Row],[Risk]]</f>
        <v>Overlap of project areas with collective territories or areas with another category of protection that makes their development or continuity incompatible.</v>
      </c>
      <c r="D45" s="15"/>
      <c r="E45" s="15"/>
      <c r="F45" s="15"/>
      <c r="G45" s="15"/>
      <c r="H45" s="18"/>
    </row>
    <row r="46" spans="1:8" s="19" customFormat="1" ht="100.05" customHeight="1" x14ac:dyDescent="0.3">
      <c r="A46" s="37" t="str">
        <f>Tabla22[[#This Row],[Dimension]]</f>
        <v>Legal</v>
      </c>
      <c r="B46" s="29" t="str">
        <f>Tabla22[[#This Row],[Subdimension]]</f>
        <v>Delimitation</v>
      </c>
      <c r="C46" s="29" t="str">
        <f>Tabla22[[#This Row],[Risk]]</f>
        <v>Lack of clear boundary demarcation of properties and project areas</v>
      </c>
      <c r="D46" s="15"/>
      <c r="E46" s="15"/>
      <c r="F46" s="15"/>
      <c r="G46" s="15"/>
      <c r="H46" s="18"/>
    </row>
    <row r="47" spans="1:8" s="19" customFormat="1" ht="100.05" customHeight="1" x14ac:dyDescent="0.3">
      <c r="A47" s="37" t="str">
        <f>Tabla22[[#This Row],[Dimension]]</f>
        <v>Legal</v>
      </c>
      <c r="B47" s="29" t="str">
        <f>Tabla22[[#This Row],[Subdimension]]</f>
        <v>Occupation</v>
      </c>
      <c r="C47" s="29" t="str">
        <f>Tabla22[[#This Row],[Risk]]</f>
        <v>Illegal occupation of project lands</v>
      </c>
      <c r="D47" s="15"/>
      <c r="E47" s="15"/>
      <c r="F47" s="15"/>
      <c r="G47" s="15"/>
      <c r="H47" s="18"/>
    </row>
    <row r="48" spans="1:8" s="19" customFormat="1" ht="100.05" customHeight="1" x14ac:dyDescent="0.3">
      <c r="A48" s="37" t="str">
        <f>Tabla22[[#This Row],[Dimension]]</f>
        <v>Legal</v>
      </c>
      <c r="B48" s="29" t="str">
        <f>Tabla22[[#This Row],[Subdimension]]</f>
        <v>Occupation</v>
      </c>
      <c r="C48" s="29" t="str">
        <f>Tabla22[[#This Row],[Risk]]</f>
        <v>Landowners lack effective control over properties</v>
      </c>
      <c r="D48" s="15"/>
      <c r="E48" s="15"/>
      <c r="F48" s="15"/>
      <c r="G48" s="15"/>
      <c r="H48" s="18"/>
    </row>
    <row r="49" spans="1:8" s="19" customFormat="1" ht="100.05" customHeight="1" x14ac:dyDescent="0.3">
      <c r="A49" s="36" t="str">
        <f>Tabla22[[#This Row],[Dimension]]</f>
        <v>Climate Change</v>
      </c>
      <c r="B49" s="28" t="str">
        <f>Tabla22[[#This Row],[Subdimension]]</f>
        <v>Climatic Variables</v>
      </c>
      <c r="C49" s="28" t="str">
        <f>Tabla22[[#This Row],[Risk]]</f>
        <v>Losses caused by forest fires</v>
      </c>
      <c r="D49" s="13"/>
      <c r="E49" s="13"/>
      <c r="F49" s="13"/>
      <c r="G49" s="13"/>
      <c r="H49" s="18"/>
    </row>
    <row r="50" spans="1:8" s="19" customFormat="1" ht="100.05" customHeight="1" x14ac:dyDescent="0.3">
      <c r="A50" s="36" t="str">
        <f>Tabla22[[#This Row],[Dimension]]</f>
        <v>Climate Change</v>
      </c>
      <c r="B50" s="28" t="str">
        <f>Tabla22[[#This Row],[Subdimension]]</f>
        <v>Climatic Variables</v>
      </c>
      <c r="C50" s="28" t="str">
        <f>Tabla22[[#This Row],[Risk]]</f>
        <v>Changes in rainfall seasonality or drought periods</v>
      </c>
      <c r="D50" s="13"/>
      <c r="E50" s="13"/>
      <c r="F50" s="13"/>
      <c r="G50" s="13"/>
      <c r="H50" s="18"/>
    </row>
    <row r="51" spans="1:8" s="19" customFormat="1" ht="100.05" customHeight="1" x14ac:dyDescent="0.3">
      <c r="A51" s="36" t="str">
        <f>Tabla22[[#This Row],[Dimension]]</f>
        <v>Climate Change</v>
      </c>
      <c r="B51" s="28" t="str">
        <f>Tabla22[[#This Row],[Subdimension]]</f>
        <v>Climatic Variables</v>
      </c>
      <c r="C51" s="28" t="str">
        <f>Tabla22[[#This Row],[Risk]]</f>
        <v>Losses caused by flooding</v>
      </c>
      <c r="D51" s="13"/>
      <c r="E51" s="13"/>
      <c r="F51" s="13"/>
      <c r="G51" s="13"/>
      <c r="H51" s="18"/>
    </row>
    <row r="52" spans="1:8" s="19" customFormat="1" ht="100.05" customHeight="1" x14ac:dyDescent="0.3">
      <c r="A52" s="36" t="str">
        <f>Tabla22[[#This Row],[Dimension]]</f>
        <v>Climate Change</v>
      </c>
      <c r="B52" s="28" t="str">
        <f>Tabla22[[#This Row],[Subdimension]]</f>
        <v>Climatic Variables</v>
      </c>
      <c r="C52" s="28" t="str">
        <f>Tabla22[[#This Row],[Risk]]</f>
        <v>Losses caused by desertification</v>
      </c>
      <c r="D52" s="13"/>
      <c r="E52" s="13"/>
      <c r="F52" s="13"/>
      <c r="G52" s="13"/>
      <c r="H52" s="18"/>
    </row>
    <row r="53" spans="1:8" s="19" customFormat="1" ht="100.05" customHeight="1" x14ac:dyDescent="0.3">
      <c r="A53" s="36" t="str">
        <f>Tabla22[[#This Row],[Dimension]]</f>
        <v>Climate Change</v>
      </c>
      <c r="B53" s="28" t="str">
        <f>Tabla22[[#This Row],[Subdimension]]</f>
        <v>Climatic Variables</v>
      </c>
      <c r="C53" s="28" t="str">
        <f>Tabla22[[#This Row],[Risk]]</f>
        <v>Emergence of erosion dynamics (fluvial, wind, or mechanical) causing biotic or economic losses (biotic or economic) in the project</v>
      </c>
      <c r="D53" s="13"/>
      <c r="E53" s="13"/>
      <c r="F53" s="13"/>
      <c r="G53" s="13"/>
      <c r="H53" s="18"/>
    </row>
    <row r="54" spans="1:8" x14ac:dyDescent="0.3"/>
    <row r="55" spans="1:8" x14ac:dyDescent="0.3"/>
    <row r="56" spans="1:8" x14ac:dyDescent="0.3"/>
    <row r="57" spans="1:8" x14ac:dyDescent="0.3"/>
    <row r="58" spans="1:8" x14ac:dyDescent="0.3"/>
    <row r="59" spans="1:8" x14ac:dyDescent="0.3"/>
  </sheetData>
  <sheetProtection algorithmName="SHA-512" hashValue="B3FGVdXkttf1WyyVJfhMIPWXlY9FhwJY2PSU9EiZVVmEzIV8+z2CQfSIusB9RFNTmUif5GuxEYl3HfoCBD98vw==" saltValue="VPR53PUsKHH8RkCqMq06iw==" spinCount="100000" sheet="1" objects="1" scenarios="1"/>
  <mergeCells count="1">
    <mergeCell ref="A1:G1"/>
  </mergeCells>
  <dataValidations count="1">
    <dataValidation type="list" allowBlank="1" showInputMessage="1" showErrorMessage="1" sqref="F4:F53" xr:uid="{E6397F8F-009F-4A5F-A2F4-B5316C9870AD}">
      <formula1>"Prevention, Mitigation, Adaptation,"</formula1>
    </dataValidation>
  </dataValidation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Intro</vt:lpstr>
      <vt:lpstr>Rating</vt:lpstr>
      <vt:lpstr>Risk Assessment</vt:lpstr>
      <vt:lpstr>Risk Description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CCGerCOLX</dc:creator>
  <cp:lastModifiedBy>Brian Guerrero</cp:lastModifiedBy>
  <cp:lastPrinted>2025-10-23T14:54:07Z</cp:lastPrinted>
  <dcterms:created xsi:type="dcterms:W3CDTF">2015-06-05T18:19:34Z</dcterms:created>
  <dcterms:modified xsi:type="dcterms:W3CDTF">2026-03-10T15:15:45Z</dcterms:modified>
</cp:coreProperties>
</file>